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drawings/drawing4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705" windowWidth="14805" windowHeight="7410" tabRatio="829" activeTab="6"/>
  </bookViews>
  <sheets>
    <sheet name="Races &amp; Classes" sheetId="12" r:id="rId1"/>
    <sheet name="Skill Maxes" sheetId="4" r:id="rId2"/>
    <sheet name="AAs" sheetId="1" r:id="rId3"/>
    <sheet name="NecroDmg" sheetId="2" r:id="rId4"/>
    <sheet name="Pet Items" sheetId="24" r:id="rId5"/>
    <sheet name="Abilities" sheetId="5" r:id="rId6"/>
    <sheet name="Faction" sheetId="7" r:id="rId7"/>
    <sheet name="Named Kills" sheetId="8" r:id="rId8"/>
    <sheet name="Info (PEQ)" sheetId="10" r:id="rId9"/>
    <sheet name="Pets Comparisons (PEQ)" sheetId="15" r:id="rId10"/>
    <sheet name="Varkalas Faction (PEQ)" sheetId="20" r:id="rId11"/>
    <sheet name="Necro Spell Research (PEQ)" sheetId="18" r:id="rId12"/>
    <sheet name="Necromancer Spells (PEQ)" sheetId="19" r:id="rId13"/>
    <sheet name="Magician Spells (PEQ)" sheetId="16" r:id="rId14"/>
    <sheet name="Shadow Knight Spells (PEQ)" sheetId="21" r:id="rId15"/>
    <sheet name="Skills (PEQ)" sheetId="22" r:id="rId16"/>
    <sheet name="Gear (PEQ)" sheetId="23" r:id="rId17"/>
    <sheet name="Tasks (PEQ)" sheetId="14" r:id="rId18"/>
  </sheets>
  <calcPr calcId="145621"/>
</workbook>
</file>

<file path=xl/calcChain.xml><?xml version="1.0" encoding="utf-8"?>
<calcChain xmlns="http://schemas.openxmlformats.org/spreadsheetml/2006/main">
  <c r="L52" i="12" l="1"/>
  <c r="L51" i="12"/>
  <c r="L50" i="12"/>
  <c r="L49" i="12"/>
  <c r="L48" i="12"/>
  <c r="L47" i="12"/>
  <c r="L46" i="12"/>
  <c r="L45" i="12"/>
  <c r="L44" i="12"/>
  <c r="L42" i="12"/>
  <c r="L41" i="12"/>
  <c r="L40" i="12"/>
  <c r="L39" i="12"/>
  <c r="L38" i="12"/>
  <c r="L37" i="12"/>
  <c r="L36" i="12"/>
  <c r="L33" i="12"/>
  <c r="L32" i="12"/>
  <c r="L31" i="12"/>
  <c r="L30" i="12"/>
  <c r="L29" i="12"/>
  <c r="L28" i="12"/>
  <c r="L18" i="12"/>
  <c r="L17" i="12"/>
  <c r="L16" i="12"/>
  <c r="L15" i="12"/>
  <c r="L14" i="12"/>
  <c r="L13" i="12"/>
  <c r="L12" i="12"/>
  <c r="L11" i="12"/>
  <c r="L10" i="12"/>
  <c r="L9" i="12"/>
  <c r="L8" i="12"/>
  <c r="L7" i="12"/>
  <c r="L6" i="12"/>
  <c r="L5" i="12"/>
  <c r="L4" i="12"/>
  <c r="L3" i="12"/>
  <c r="AB111" i="23" l="1"/>
  <c r="AA111" i="23"/>
  <c r="Z111" i="23"/>
  <c r="Y111" i="23"/>
  <c r="X111" i="23"/>
  <c r="W111" i="23"/>
  <c r="V111" i="23"/>
  <c r="U111" i="23"/>
  <c r="T111" i="23"/>
  <c r="S111" i="23"/>
  <c r="R111" i="23"/>
  <c r="Q111" i="23"/>
  <c r="P111" i="23"/>
  <c r="O111" i="23"/>
  <c r="N111" i="23"/>
  <c r="M111" i="23"/>
  <c r="L111" i="23"/>
  <c r="K111" i="23"/>
  <c r="J111" i="23"/>
  <c r="I111" i="23"/>
  <c r="H111" i="23"/>
  <c r="G111" i="23"/>
  <c r="F111" i="23"/>
  <c r="E111" i="23"/>
  <c r="AB84" i="23"/>
  <c r="AB86" i="23" s="1"/>
  <c r="AA84" i="23"/>
  <c r="AA86" i="23" s="1"/>
  <c r="Z84" i="23"/>
  <c r="Z86" i="23" s="1"/>
  <c r="Y84" i="23"/>
  <c r="Y86" i="23" s="1"/>
  <c r="X84" i="23"/>
  <c r="X86" i="23" s="1"/>
  <c r="W84" i="23"/>
  <c r="W86" i="23" s="1"/>
  <c r="V84" i="23"/>
  <c r="V86" i="23" s="1"/>
  <c r="U84" i="23"/>
  <c r="U86" i="23" s="1"/>
  <c r="T84" i="23"/>
  <c r="T86" i="23" s="1"/>
  <c r="S84" i="23"/>
  <c r="S86" i="23" s="1"/>
  <c r="R84" i="23"/>
  <c r="R86" i="23" s="1"/>
  <c r="Q84" i="23"/>
  <c r="Q86" i="23" s="1"/>
  <c r="P84" i="23"/>
  <c r="P86" i="23" s="1"/>
  <c r="O84" i="23"/>
  <c r="O86" i="23" s="1"/>
  <c r="N84" i="23"/>
  <c r="N86" i="23" s="1"/>
  <c r="M84" i="23"/>
  <c r="M86" i="23" s="1"/>
  <c r="L84" i="23"/>
  <c r="L86" i="23" s="1"/>
  <c r="K84" i="23"/>
  <c r="K86" i="23" s="1"/>
  <c r="J84" i="23"/>
  <c r="J86" i="23" s="1"/>
  <c r="I84" i="23"/>
  <c r="I86" i="23" s="1"/>
  <c r="H84" i="23"/>
  <c r="H86" i="23" s="1"/>
  <c r="G84" i="23"/>
  <c r="G86" i="23" s="1"/>
  <c r="F84" i="23"/>
  <c r="F86" i="23" s="1"/>
  <c r="E84" i="23"/>
  <c r="E86" i="23" s="1"/>
  <c r="AB57" i="23"/>
  <c r="AB59" i="23" s="1"/>
  <c r="AA57" i="23"/>
  <c r="AA59" i="23" s="1"/>
  <c r="Z57" i="23"/>
  <c r="Z59" i="23" s="1"/>
  <c r="Y57" i="23"/>
  <c r="Y59" i="23" s="1"/>
  <c r="X57" i="23"/>
  <c r="X59" i="23" s="1"/>
  <c r="W57" i="23"/>
  <c r="W59" i="23" s="1"/>
  <c r="V57" i="23"/>
  <c r="V59" i="23" s="1"/>
  <c r="U57" i="23"/>
  <c r="U59" i="23" s="1"/>
  <c r="T57" i="23"/>
  <c r="T59" i="23" s="1"/>
  <c r="S57" i="23"/>
  <c r="S59" i="23" s="1"/>
  <c r="R57" i="23"/>
  <c r="R59" i="23" s="1"/>
  <c r="Q57" i="23"/>
  <c r="Q59" i="23" s="1"/>
  <c r="P57" i="23"/>
  <c r="P59" i="23" s="1"/>
  <c r="O57" i="23"/>
  <c r="O59" i="23" s="1"/>
  <c r="N57" i="23"/>
  <c r="N59" i="23" s="1"/>
  <c r="M57" i="23"/>
  <c r="M59" i="23" s="1"/>
  <c r="L57" i="23"/>
  <c r="L59" i="23" s="1"/>
  <c r="K57" i="23"/>
  <c r="K59" i="23" s="1"/>
  <c r="J57" i="23"/>
  <c r="J59" i="23" s="1"/>
  <c r="I57" i="23"/>
  <c r="I59" i="23" s="1"/>
  <c r="H57" i="23"/>
  <c r="H59" i="23" s="1"/>
  <c r="G57" i="23"/>
  <c r="G59" i="23" s="1"/>
  <c r="F57" i="23"/>
  <c r="F59" i="23" s="1"/>
  <c r="E57" i="23"/>
  <c r="E59" i="23" s="1"/>
  <c r="AB29" i="23"/>
  <c r="AA29" i="23"/>
  <c r="Z29" i="23"/>
  <c r="Y29" i="23"/>
  <c r="X29" i="23"/>
  <c r="W29" i="23"/>
  <c r="V29" i="23"/>
  <c r="U29" i="23"/>
  <c r="T29" i="23"/>
  <c r="S29" i="23"/>
  <c r="R29" i="23"/>
  <c r="Q29" i="23"/>
  <c r="P29" i="23"/>
  <c r="O29" i="23"/>
  <c r="N29" i="23"/>
  <c r="M29" i="23"/>
  <c r="L29" i="23"/>
  <c r="K29" i="23"/>
  <c r="J29" i="23"/>
  <c r="I29" i="23"/>
  <c r="H29" i="23"/>
  <c r="G29" i="23"/>
  <c r="F29" i="23"/>
  <c r="E29" i="23"/>
  <c r="AB28" i="23"/>
  <c r="AB31" i="23" s="1"/>
  <c r="AA28" i="23"/>
  <c r="AA31" i="23" s="1"/>
  <c r="Z28" i="23"/>
  <c r="Z31" i="23" s="1"/>
  <c r="Y28" i="23"/>
  <c r="Y31" i="23" s="1"/>
  <c r="X28" i="23"/>
  <c r="X31" i="23" s="1"/>
  <c r="W28" i="23"/>
  <c r="W31" i="23" s="1"/>
  <c r="V28" i="23"/>
  <c r="V31" i="23" s="1"/>
  <c r="U28" i="23"/>
  <c r="U31" i="23" s="1"/>
  <c r="T28" i="23"/>
  <c r="T31" i="23" s="1"/>
  <c r="S28" i="23"/>
  <c r="S31" i="23" s="1"/>
  <c r="R28" i="23"/>
  <c r="R31" i="23" s="1"/>
  <c r="Q28" i="23"/>
  <c r="Q31" i="23" s="1"/>
  <c r="P28" i="23"/>
  <c r="P31" i="23" s="1"/>
  <c r="O28" i="23"/>
  <c r="O31" i="23" s="1"/>
  <c r="N28" i="23"/>
  <c r="N31" i="23" s="1"/>
  <c r="M28" i="23"/>
  <c r="M31" i="23" s="1"/>
  <c r="L28" i="23"/>
  <c r="L31" i="23" s="1"/>
  <c r="K28" i="23"/>
  <c r="K31" i="23" s="1"/>
  <c r="J28" i="23"/>
  <c r="J31" i="23" s="1"/>
  <c r="I28" i="23"/>
  <c r="I31" i="23" s="1"/>
  <c r="H28" i="23"/>
  <c r="H31" i="23" s="1"/>
  <c r="G28" i="23"/>
  <c r="G31" i="23" s="1"/>
  <c r="F28" i="23"/>
  <c r="F31" i="23" s="1"/>
  <c r="E28" i="23"/>
  <c r="E31" i="23" s="1"/>
  <c r="N277" i="19"/>
  <c r="M277" i="19"/>
  <c r="N276" i="19"/>
  <c r="M276" i="19"/>
  <c r="N275" i="19"/>
  <c r="M275" i="19"/>
  <c r="N274" i="19"/>
  <c r="M274" i="19"/>
  <c r="N273" i="19"/>
  <c r="M273" i="19"/>
  <c r="N272" i="19"/>
  <c r="M272" i="19"/>
  <c r="N271" i="19"/>
  <c r="M271" i="19"/>
  <c r="N270" i="19"/>
  <c r="M270" i="19"/>
  <c r="N269" i="19"/>
  <c r="M269" i="19"/>
  <c r="N268" i="19"/>
  <c r="M268" i="19"/>
  <c r="N267" i="19"/>
  <c r="M267" i="19"/>
  <c r="N266" i="19"/>
  <c r="M266" i="19"/>
  <c r="N265" i="19"/>
  <c r="M265" i="19"/>
  <c r="N264" i="19"/>
  <c r="M264" i="19"/>
  <c r="N263" i="19"/>
  <c r="M263" i="19"/>
  <c r="N262" i="19"/>
  <c r="M262" i="19"/>
  <c r="N261" i="19"/>
  <c r="M261" i="19"/>
  <c r="N260" i="19"/>
  <c r="M260" i="19"/>
  <c r="N259" i="19"/>
  <c r="M259" i="19"/>
  <c r="N258" i="19"/>
  <c r="M258" i="19"/>
  <c r="N257" i="19"/>
  <c r="M257" i="19"/>
  <c r="N256" i="19"/>
  <c r="M256" i="19"/>
  <c r="N255" i="19"/>
  <c r="M255" i="19"/>
  <c r="N254" i="19"/>
  <c r="M254" i="19"/>
  <c r="N253" i="19"/>
  <c r="M253" i="19"/>
  <c r="N252" i="19"/>
  <c r="M252" i="19"/>
  <c r="N251" i="19"/>
  <c r="M251" i="19"/>
  <c r="N250" i="19"/>
  <c r="M250" i="19"/>
  <c r="N249" i="19"/>
  <c r="M249" i="19"/>
  <c r="N248" i="19"/>
  <c r="M248" i="19"/>
  <c r="N247" i="19"/>
  <c r="M247" i="19"/>
  <c r="N246" i="19"/>
  <c r="M246" i="19"/>
  <c r="N245" i="19"/>
  <c r="M245" i="19"/>
  <c r="N244" i="19"/>
  <c r="M244" i="19"/>
  <c r="N243" i="19"/>
  <c r="M243" i="19"/>
  <c r="N242" i="19"/>
  <c r="M242" i="19"/>
  <c r="N241" i="19"/>
  <c r="M241" i="19"/>
  <c r="N240" i="19"/>
  <c r="M240" i="19"/>
  <c r="N239" i="19"/>
  <c r="M239" i="19"/>
  <c r="N238" i="19"/>
  <c r="M238" i="19"/>
  <c r="N237" i="19"/>
  <c r="M237" i="19"/>
  <c r="N236" i="19"/>
  <c r="M236" i="19"/>
  <c r="N235" i="19"/>
  <c r="M235" i="19"/>
  <c r="N234" i="19"/>
  <c r="M234" i="19"/>
  <c r="N233" i="19"/>
  <c r="M233" i="19"/>
  <c r="N232" i="19"/>
  <c r="M232" i="19"/>
  <c r="N231" i="19"/>
  <c r="M231" i="19"/>
  <c r="N230" i="19"/>
  <c r="M230" i="19"/>
  <c r="N229" i="19"/>
  <c r="M229" i="19"/>
  <c r="N228" i="19"/>
  <c r="M228" i="19"/>
  <c r="N227" i="19"/>
  <c r="M227" i="19"/>
  <c r="N226" i="19"/>
  <c r="M226" i="19"/>
  <c r="N225" i="19"/>
  <c r="M225" i="19"/>
  <c r="N224" i="19"/>
  <c r="M224" i="19"/>
  <c r="N223" i="19"/>
  <c r="M223" i="19"/>
  <c r="N222" i="19"/>
  <c r="M222" i="19"/>
  <c r="N221" i="19"/>
  <c r="M221" i="19"/>
  <c r="N220" i="19"/>
  <c r="M220" i="19"/>
  <c r="N219" i="19"/>
  <c r="M219" i="19"/>
  <c r="N218" i="19"/>
  <c r="M218" i="19"/>
  <c r="N217" i="19"/>
  <c r="M217" i="19"/>
  <c r="N216" i="19"/>
  <c r="M216" i="19"/>
  <c r="N215" i="19"/>
  <c r="M215" i="19"/>
  <c r="N214" i="19"/>
  <c r="M214" i="19"/>
  <c r="N213" i="19"/>
  <c r="M213" i="19"/>
  <c r="N212" i="19"/>
  <c r="M212" i="19"/>
  <c r="N211" i="19"/>
  <c r="M211" i="19"/>
  <c r="N210" i="19"/>
  <c r="M210" i="19"/>
  <c r="N209" i="19"/>
  <c r="M209" i="19"/>
  <c r="N208" i="19"/>
  <c r="M208" i="19"/>
  <c r="N207" i="19"/>
  <c r="M207" i="19"/>
  <c r="N206" i="19"/>
  <c r="M206" i="19"/>
  <c r="N205" i="19"/>
  <c r="M205" i="19"/>
  <c r="N204" i="19"/>
  <c r="M204" i="19"/>
  <c r="N203" i="19"/>
  <c r="M203" i="19"/>
  <c r="N202" i="19"/>
  <c r="M202" i="19"/>
  <c r="N201" i="19"/>
  <c r="M201" i="19"/>
  <c r="N200" i="19"/>
  <c r="M200" i="19"/>
  <c r="N199" i="19"/>
  <c r="M199" i="19"/>
  <c r="N198" i="19"/>
  <c r="M198" i="19"/>
  <c r="N197" i="19"/>
  <c r="M197" i="19"/>
  <c r="N196" i="19"/>
  <c r="M196" i="19"/>
  <c r="N195" i="19"/>
  <c r="M195" i="19"/>
  <c r="N194" i="19"/>
  <c r="M194" i="19"/>
  <c r="N193" i="19"/>
  <c r="M193" i="19"/>
  <c r="N192" i="19"/>
  <c r="M192" i="19"/>
  <c r="N191" i="19"/>
  <c r="M191" i="19"/>
  <c r="N190" i="19"/>
  <c r="M190" i="19"/>
  <c r="N189" i="19"/>
  <c r="M189" i="19"/>
  <c r="N188" i="19"/>
  <c r="M188" i="19"/>
  <c r="N187" i="19"/>
  <c r="M187" i="19"/>
  <c r="N186" i="19"/>
  <c r="M186" i="19"/>
  <c r="N185" i="19"/>
  <c r="M185" i="19"/>
  <c r="N184" i="19"/>
  <c r="M184" i="19"/>
  <c r="N183" i="19"/>
  <c r="M183" i="19"/>
  <c r="N182" i="19"/>
  <c r="M182" i="19"/>
  <c r="N181" i="19"/>
  <c r="M181" i="19"/>
  <c r="N180" i="19"/>
  <c r="M180" i="19"/>
  <c r="N179" i="19"/>
  <c r="M179" i="19"/>
  <c r="N178" i="19"/>
  <c r="M178" i="19"/>
  <c r="N177" i="19"/>
  <c r="M177" i="19"/>
  <c r="N176" i="19"/>
  <c r="M176" i="19"/>
  <c r="N175" i="19"/>
  <c r="M175" i="19"/>
  <c r="N174" i="19"/>
  <c r="M174" i="19"/>
  <c r="N173" i="19"/>
  <c r="M173" i="19"/>
  <c r="N172" i="19"/>
  <c r="M172" i="19"/>
  <c r="N171" i="19"/>
  <c r="M171" i="19"/>
  <c r="N170" i="19"/>
  <c r="M170" i="19"/>
  <c r="N169" i="19"/>
  <c r="M169" i="19"/>
  <c r="N168" i="19"/>
  <c r="M168" i="19"/>
  <c r="N167" i="19"/>
  <c r="M167" i="19"/>
  <c r="N166" i="19"/>
  <c r="M166" i="19"/>
  <c r="N165" i="19"/>
  <c r="M165" i="19"/>
  <c r="N164" i="19"/>
  <c r="M164" i="19"/>
  <c r="N163" i="19"/>
  <c r="M163" i="19"/>
  <c r="N162" i="19"/>
  <c r="M162" i="19"/>
  <c r="N161" i="19"/>
  <c r="M161" i="19"/>
  <c r="N160" i="19"/>
  <c r="M160" i="19"/>
  <c r="N159" i="19"/>
  <c r="M159" i="19"/>
  <c r="N158" i="19"/>
  <c r="M158" i="19"/>
  <c r="N157" i="19"/>
  <c r="M157" i="19"/>
  <c r="N156" i="19"/>
  <c r="M156" i="19"/>
  <c r="N155" i="19"/>
  <c r="M155" i="19"/>
  <c r="N154" i="19"/>
  <c r="M154" i="19"/>
  <c r="N153" i="19"/>
  <c r="M153" i="19"/>
  <c r="N152" i="19"/>
  <c r="M152" i="19"/>
  <c r="N151" i="19"/>
  <c r="M151" i="19"/>
  <c r="N150" i="19"/>
  <c r="M150" i="19"/>
  <c r="N149" i="19"/>
  <c r="M149" i="19"/>
  <c r="N148" i="19"/>
  <c r="M148" i="19"/>
  <c r="N147" i="19"/>
  <c r="M147" i="19"/>
  <c r="N146" i="19"/>
  <c r="M146" i="19"/>
  <c r="N145" i="19"/>
  <c r="M145" i="19"/>
  <c r="N144" i="19"/>
  <c r="M144" i="19"/>
  <c r="N143" i="19"/>
  <c r="M143" i="19"/>
  <c r="N142" i="19"/>
  <c r="M142" i="19"/>
  <c r="N141" i="19"/>
  <c r="M141" i="19"/>
  <c r="N140" i="19"/>
  <c r="M140" i="19"/>
  <c r="N139" i="19"/>
  <c r="M139" i="19"/>
  <c r="N138" i="19"/>
  <c r="M138" i="19"/>
  <c r="N137" i="19"/>
  <c r="M137" i="19"/>
  <c r="N136" i="19"/>
  <c r="M136" i="19"/>
  <c r="N135" i="19"/>
  <c r="M135" i="19"/>
  <c r="N134" i="19"/>
  <c r="M134" i="19"/>
  <c r="N133" i="19"/>
  <c r="M133" i="19"/>
  <c r="N132" i="19"/>
  <c r="M132" i="19"/>
  <c r="N131" i="19"/>
  <c r="M131" i="19"/>
  <c r="N130" i="19"/>
  <c r="M130" i="19"/>
  <c r="N129" i="19"/>
  <c r="M129" i="19"/>
  <c r="N128" i="19"/>
  <c r="M128" i="19"/>
  <c r="N127" i="19"/>
  <c r="M127" i="19"/>
  <c r="N126" i="19"/>
  <c r="M126" i="19"/>
  <c r="N125" i="19"/>
  <c r="M125" i="19"/>
  <c r="N124" i="19"/>
  <c r="M124" i="19"/>
  <c r="N123" i="19"/>
  <c r="M123" i="19"/>
  <c r="N122" i="19"/>
  <c r="M122" i="19"/>
  <c r="N121" i="19"/>
  <c r="M121" i="19"/>
  <c r="N120" i="19"/>
  <c r="M120" i="19"/>
  <c r="N119" i="19"/>
  <c r="M119" i="19"/>
  <c r="N118" i="19"/>
  <c r="M118" i="19"/>
  <c r="N117" i="19"/>
  <c r="M117" i="19"/>
  <c r="N116" i="19"/>
  <c r="M116" i="19"/>
  <c r="N115" i="19"/>
  <c r="M115" i="19"/>
  <c r="N114" i="19"/>
  <c r="M114" i="19"/>
  <c r="N113" i="19"/>
  <c r="M113" i="19"/>
  <c r="N112" i="19"/>
  <c r="M112" i="19"/>
  <c r="N111" i="19"/>
  <c r="M111" i="19"/>
  <c r="N110" i="19"/>
  <c r="M110" i="19"/>
  <c r="N109" i="19"/>
  <c r="M109" i="19"/>
  <c r="N108" i="19"/>
  <c r="M108" i="19"/>
  <c r="N107" i="19"/>
  <c r="M107" i="19"/>
  <c r="N106" i="19"/>
  <c r="M106" i="19"/>
  <c r="N105" i="19"/>
  <c r="M105" i="19"/>
  <c r="N104" i="19"/>
  <c r="M104" i="19"/>
  <c r="N103" i="19"/>
  <c r="M103" i="19"/>
  <c r="N102" i="19"/>
  <c r="M102" i="19"/>
  <c r="N101" i="19"/>
  <c r="M101" i="19"/>
  <c r="N100" i="19"/>
  <c r="M100" i="19"/>
  <c r="N99" i="19"/>
  <c r="M99" i="19"/>
  <c r="N98" i="19"/>
  <c r="M98" i="19"/>
  <c r="N97" i="19"/>
  <c r="M97" i="19"/>
  <c r="N96" i="19"/>
  <c r="M96" i="19"/>
  <c r="N95" i="19"/>
  <c r="M95" i="19"/>
  <c r="N94" i="19"/>
  <c r="M94" i="19"/>
  <c r="N93" i="19"/>
  <c r="M93" i="19"/>
  <c r="N92" i="19"/>
  <c r="M92" i="19"/>
  <c r="N91" i="19"/>
  <c r="M91" i="19"/>
  <c r="N90" i="19"/>
  <c r="M90" i="19"/>
  <c r="N89" i="19"/>
  <c r="M89" i="19"/>
  <c r="N88" i="19"/>
  <c r="M88" i="19"/>
  <c r="N87" i="19"/>
  <c r="M87" i="19"/>
  <c r="N86" i="19"/>
  <c r="M86" i="19"/>
  <c r="N85" i="19"/>
  <c r="M85" i="19"/>
  <c r="N84" i="19"/>
  <c r="M84" i="19"/>
  <c r="N83" i="19"/>
  <c r="M83" i="19"/>
  <c r="N82" i="19"/>
  <c r="M82" i="19"/>
  <c r="N81" i="19"/>
  <c r="M81" i="19"/>
  <c r="N80" i="19"/>
  <c r="M80" i="19"/>
  <c r="N79" i="19"/>
  <c r="M79" i="19"/>
  <c r="N78" i="19"/>
  <c r="M78" i="19"/>
  <c r="N77" i="19"/>
  <c r="M77" i="19"/>
  <c r="N76" i="19"/>
  <c r="M76" i="19"/>
  <c r="N75" i="19"/>
  <c r="M75" i="19"/>
  <c r="N74" i="19"/>
  <c r="M74" i="19"/>
  <c r="N73" i="19"/>
  <c r="M73" i="19"/>
  <c r="N72" i="19"/>
  <c r="M72" i="19"/>
  <c r="N71" i="19"/>
  <c r="M71" i="19"/>
  <c r="N70" i="19"/>
  <c r="M70" i="19"/>
  <c r="N69" i="19"/>
  <c r="M69" i="19"/>
  <c r="N68" i="19"/>
  <c r="M68" i="19"/>
  <c r="N67" i="19"/>
  <c r="M67" i="19"/>
  <c r="N66" i="19"/>
  <c r="M66" i="19"/>
  <c r="N65" i="19"/>
  <c r="M65" i="19"/>
  <c r="N64" i="19"/>
  <c r="M64" i="19"/>
  <c r="N63" i="19"/>
  <c r="M63" i="19"/>
  <c r="N62" i="19"/>
  <c r="M62" i="19"/>
  <c r="N61" i="19"/>
  <c r="M61" i="19"/>
  <c r="N60" i="19"/>
  <c r="M60" i="19"/>
  <c r="N59" i="19"/>
  <c r="M59" i="19"/>
  <c r="N58" i="19"/>
  <c r="M58" i="19"/>
  <c r="N57" i="19"/>
  <c r="M57" i="19"/>
  <c r="N56" i="19"/>
  <c r="M56" i="19"/>
  <c r="N55" i="19"/>
  <c r="M55" i="19"/>
  <c r="N54" i="19"/>
  <c r="M54" i="19"/>
  <c r="N53" i="19"/>
  <c r="M53" i="19"/>
  <c r="N52" i="19"/>
  <c r="M52" i="19"/>
  <c r="N51" i="19"/>
  <c r="M51" i="19"/>
  <c r="N50" i="19"/>
  <c r="M50" i="19"/>
  <c r="N49" i="19"/>
  <c r="M49" i="19"/>
  <c r="N48" i="19"/>
  <c r="M48" i="19"/>
  <c r="N47" i="19"/>
  <c r="M47" i="19"/>
  <c r="N46" i="19"/>
  <c r="M46" i="19"/>
  <c r="N45" i="19"/>
  <c r="M45" i="19"/>
  <c r="N44" i="19"/>
  <c r="M44" i="19"/>
  <c r="N43" i="19"/>
  <c r="M43" i="19"/>
  <c r="N42" i="19"/>
  <c r="M42" i="19"/>
  <c r="N41" i="19"/>
  <c r="M41" i="19"/>
  <c r="N40" i="19"/>
  <c r="M40" i="19"/>
  <c r="N39" i="19"/>
  <c r="M39" i="19"/>
  <c r="N38" i="19"/>
  <c r="M38" i="19"/>
  <c r="N37" i="19"/>
  <c r="M37" i="19"/>
  <c r="N36" i="19"/>
  <c r="M36" i="19"/>
  <c r="N35" i="19"/>
  <c r="M35" i="19"/>
  <c r="N34" i="19"/>
  <c r="M34" i="19"/>
  <c r="N33" i="19"/>
  <c r="M33" i="19"/>
  <c r="N32" i="19"/>
  <c r="M32" i="19"/>
  <c r="N31" i="19"/>
  <c r="M31" i="19"/>
  <c r="N30" i="19"/>
  <c r="M30" i="19"/>
  <c r="N29" i="19"/>
  <c r="M29" i="19"/>
  <c r="N28" i="19"/>
  <c r="M28" i="19"/>
  <c r="N27" i="19"/>
  <c r="M27" i="19"/>
  <c r="N26" i="19"/>
  <c r="M26" i="19"/>
  <c r="N25" i="19"/>
  <c r="M25" i="19"/>
  <c r="N24" i="19"/>
  <c r="M24" i="19"/>
  <c r="N23" i="19"/>
  <c r="M23" i="19"/>
  <c r="N22" i="19"/>
  <c r="M22" i="19"/>
  <c r="N21" i="19"/>
  <c r="M21" i="19"/>
  <c r="N20" i="19"/>
  <c r="M20" i="19"/>
  <c r="N19" i="19"/>
  <c r="M19" i="19"/>
  <c r="N18" i="19"/>
  <c r="M18" i="19"/>
  <c r="N17" i="19"/>
  <c r="M17" i="19"/>
  <c r="N16" i="19"/>
  <c r="M16" i="19"/>
  <c r="N15" i="19"/>
  <c r="M15" i="19"/>
  <c r="N14" i="19"/>
  <c r="M14" i="19"/>
  <c r="N13" i="19"/>
  <c r="M13" i="19"/>
  <c r="N12" i="19"/>
  <c r="M12" i="19"/>
  <c r="N11" i="19"/>
  <c r="M11" i="19"/>
  <c r="N10" i="19"/>
  <c r="M10" i="19"/>
  <c r="N9" i="19"/>
  <c r="M9" i="19"/>
  <c r="N8" i="19"/>
  <c r="M8" i="19"/>
  <c r="N7" i="19"/>
  <c r="M7" i="19"/>
  <c r="N6" i="19"/>
  <c r="M6" i="19"/>
  <c r="N5" i="19"/>
  <c r="M5" i="19"/>
  <c r="N4" i="19"/>
  <c r="M4" i="19"/>
  <c r="N3" i="19"/>
  <c r="M3" i="19"/>
  <c r="L180" i="12"/>
  <c r="L179" i="12"/>
  <c r="L178" i="12"/>
  <c r="L177" i="12"/>
  <c r="L176" i="12"/>
  <c r="L175" i="12"/>
  <c r="L174" i="12"/>
  <c r="L172" i="12"/>
  <c r="L171" i="12"/>
  <c r="L170" i="12"/>
  <c r="L169" i="12"/>
  <c r="L168" i="12"/>
  <c r="L167" i="12"/>
  <c r="L166" i="12"/>
  <c r="L165" i="12"/>
  <c r="L164" i="12"/>
  <c r="L163" i="12"/>
  <c r="L162" i="12"/>
  <c r="L161" i="12"/>
  <c r="L160" i="12"/>
  <c r="L159" i="12"/>
  <c r="L157" i="12"/>
  <c r="L156" i="12"/>
  <c r="L155" i="12"/>
  <c r="L154" i="12"/>
  <c r="L153" i="12"/>
  <c r="L152" i="12"/>
  <c r="L150" i="12"/>
  <c r="L149" i="12"/>
  <c r="L148" i="12"/>
  <c r="L147" i="12"/>
  <c r="L146" i="12"/>
  <c r="L145" i="12"/>
  <c r="L144" i="12"/>
  <c r="L143" i="12"/>
  <c r="L141" i="12"/>
  <c r="L140" i="12"/>
  <c r="L139" i="12"/>
  <c r="L138" i="12"/>
  <c r="L137" i="12"/>
  <c r="L136" i="12"/>
  <c r="L135" i="12"/>
  <c r="L134" i="12"/>
  <c r="L133" i="12"/>
  <c r="L132" i="12"/>
  <c r="L130" i="12"/>
  <c r="L129" i="12"/>
  <c r="L128" i="12"/>
  <c r="L127" i="12"/>
  <c r="L126" i="12"/>
  <c r="L124" i="12"/>
  <c r="L123" i="12"/>
  <c r="L122" i="12"/>
  <c r="L121" i="12"/>
  <c r="L120" i="12"/>
  <c r="L119" i="12"/>
  <c r="L118" i="12"/>
  <c r="L117" i="12"/>
  <c r="L116" i="12"/>
  <c r="L114" i="12"/>
  <c r="L113" i="12"/>
  <c r="L112" i="12"/>
  <c r="L111" i="12"/>
  <c r="L110" i="12"/>
  <c r="L109" i="12"/>
  <c r="L107" i="12"/>
  <c r="L106" i="12"/>
  <c r="L105" i="12"/>
  <c r="L103" i="12"/>
  <c r="L102" i="12"/>
  <c r="L101" i="12"/>
  <c r="L100" i="12"/>
  <c r="L99" i="12"/>
  <c r="L98" i="12"/>
  <c r="L96" i="12"/>
  <c r="L95" i="12"/>
  <c r="L94" i="12"/>
  <c r="L93" i="12"/>
  <c r="L92" i="12"/>
  <c r="L91" i="12"/>
  <c r="L89" i="12"/>
  <c r="L88" i="12"/>
  <c r="L87" i="12"/>
  <c r="L86" i="12"/>
  <c r="L85" i="12"/>
  <c r="L83" i="12"/>
  <c r="L82" i="12"/>
  <c r="L81" i="12"/>
  <c r="L80" i="12"/>
  <c r="L79" i="12"/>
  <c r="L78" i="12"/>
  <c r="L77" i="12"/>
  <c r="L76" i="12"/>
  <c r="L75" i="12"/>
  <c r="L73" i="12"/>
  <c r="L72" i="12"/>
  <c r="L71" i="12"/>
  <c r="L70" i="12"/>
  <c r="L69" i="12"/>
  <c r="L67" i="12"/>
  <c r="L66" i="12"/>
  <c r="L65" i="12"/>
  <c r="L64" i="12"/>
  <c r="L63" i="12"/>
  <c r="L61" i="12"/>
  <c r="L60" i="12"/>
  <c r="L59" i="12"/>
  <c r="L58" i="12"/>
  <c r="L57" i="12"/>
  <c r="R65" i="4" l="1"/>
  <c r="Q65" i="4"/>
  <c r="P65" i="4"/>
  <c r="O65" i="4"/>
  <c r="N65" i="4"/>
  <c r="M65" i="4"/>
  <c r="L65" i="4"/>
  <c r="K65" i="4"/>
  <c r="J65" i="4"/>
  <c r="I65" i="4"/>
  <c r="H65" i="4"/>
  <c r="G65" i="4"/>
  <c r="F65" i="4"/>
  <c r="E65" i="4"/>
  <c r="D65" i="4"/>
  <c r="C65" i="4"/>
  <c r="I157" i="1" l="1"/>
  <c r="I156" i="1"/>
  <c r="I155" i="1"/>
  <c r="I154" i="1"/>
  <c r="I151" i="1"/>
  <c r="I150" i="1"/>
  <c r="I149" i="1"/>
  <c r="I147" i="1"/>
  <c r="I145" i="1"/>
  <c r="I146" i="1"/>
  <c r="I144" i="1"/>
  <c r="I142" i="1"/>
  <c r="I143" i="1"/>
  <c r="I141" i="1"/>
  <c r="I140" i="1"/>
  <c r="I139" i="1"/>
  <c r="I136" i="1"/>
  <c r="I137" i="1"/>
  <c r="I134" i="1"/>
  <c r="I135" i="1"/>
  <c r="I133" i="1"/>
  <c r="I131" i="1"/>
  <c r="I130" i="1"/>
  <c r="I129" i="1"/>
  <c r="I128" i="1"/>
  <c r="I124" i="1"/>
  <c r="I125" i="1"/>
  <c r="I122" i="1"/>
  <c r="I123" i="1"/>
  <c r="I121" i="1"/>
  <c r="I119" i="1"/>
  <c r="I120" i="1"/>
  <c r="I117" i="1"/>
  <c r="I118" i="1"/>
  <c r="I115" i="1"/>
  <c r="I116" i="1"/>
  <c r="I112" i="1"/>
  <c r="I111" i="1"/>
  <c r="I110" i="1"/>
  <c r="I109" i="1"/>
  <c r="I107" i="1"/>
  <c r="I106" i="1"/>
  <c r="I104" i="1"/>
  <c r="I102" i="1"/>
  <c r="I103" i="1"/>
  <c r="I101" i="1"/>
  <c r="I98" i="1"/>
  <c r="I99" i="1"/>
  <c r="I100" i="1"/>
  <c r="I97" i="1"/>
  <c r="I96" i="1"/>
  <c r="I93" i="1"/>
  <c r="I94" i="1"/>
  <c r="I95" i="1"/>
  <c r="I92" i="1"/>
  <c r="I90" i="1"/>
  <c r="I89" i="1"/>
  <c r="I88" i="1"/>
  <c r="I85" i="1"/>
  <c r="I82" i="1"/>
  <c r="I83" i="1"/>
  <c r="I81" i="1"/>
  <c r="I80" i="1"/>
  <c r="I79" i="1"/>
  <c r="I78" i="1"/>
  <c r="I77" i="1"/>
  <c r="I74" i="1"/>
  <c r="I72" i="1"/>
  <c r="I68" i="1"/>
  <c r="I69" i="1"/>
  <c r="I70" i="1"/>
  <c r="I71" i="1"/>
  <c r="I67" i="1"/>
  <c r="I66" i="1"/>
  <c r="I63" i="1"/>
  <c r="I61" i="1"/>
  <c r="I60" i="1"/>
  <c r="I58" i="1"/>
  <c r="I55" i="1"/>
  <c r="I42" i="1"/>
  <c r="I39" i="1"/>
  <c r="I40" i="1"/>
  <c r="I59" i="1"/>
  <c r="I57" i="1"/>
  <c r="I73" i="1"/>
  <c r="I75" i="1"/>
  <c r="I76" i="1"/>
  <c r="I25" i="1"/>
  <c r="I15" i="1"/>
  <c r="I12" i="1"/>
  <c r="I78" i="2" l="1"/>
  <c r="K78" i="2"/>
  <c r="I77" i="2"/>
  <c r="K77" i="2"/>
  <c r="I76" i="2"/>
  <c r="K76" i="2"/>
  <c r="I72" i="2"/>
  <c r="K72" i="2"/>
  <c r="I75" i="2"/>
  <c r="K75" i="2"/>
  <c r="I74" i="2"/>
  <c r="K74" i="2"/>
  <c r="I73" i="2"/>
  <c r="K73" i="2"/>
  <c r="I71" i="2"/>
  <c r="K71" i="2"/>
  <c r="I68" i="2"/>
  <c r="K68" i="2"/>
  <c r="I79" i="2"/>
  <c r="K79" i="2"/>
  <c r="I70" i="2"/>
  <c r="K70" i="2"/>
  <c r="L70" i="2" s="1"/>
  <c r="I69" i="2"/>
  <c r="K69" i="2"/>
  <c r="I67" i="2"/>
  <c r="K67" i="2"/>
  <c r="I66" i="2"/>
  <c r="K66" i="2"/>
  <c r="I65" i="2"/>
  <c r="K65" i="2"/>
  <c r="I64" i="2"/>
  <c r="K64" i="2"/>
  <c r="I63" i="2"/>
  <c r="K63" i="2"/>
  <c r="I62" i="2"/>
  <c r="K62" i="2"/>
  <c r="I61" i="2"/>
  <c r="K61" i="2"/>
  <c r="I59" i="2"/>
  <c r="K59" i="2"/>
  <c r="I60" i="2"/>
  <c r="K60" i="2"/>
  <c r="I58" i="2"/>
  <c r="K58" i="2"/>
  <c r="I57" i="2"/>
  <c r="K57" i="2"/>
  <c r="I56" i="2"/>
  <c r="K56" i="2"/>
  <c r="I53" i="2"/>
  <c r="I10" i="2"/>
  <c r="I9" i="2"/>
  <c r="I11" i="2"/>
  <c r="I13" i="2"/>
  <c r="I12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9" i="2"/>
  <c r="I27" i="2"/>
  <c r="I28" i="2"/>
  <c r="I31" i="2"/>
  <c r="I30" i="2"/>
  <c r="I32" i="2"/>
  <c r="I33" i="2"/>
  <c r="I34" i="2"/>
  <c r="I35" i="2"/>
  <c r="I37" i="2"/>
  <c r="I36" i="2"/>
  <c r="I38" i="2"/>
  <c r="I40" i="2"/>
  <c r="I39" i="2"/>
  <c r="I41" i="2"/>
  <c r="I42" i="2"/>
  <c r="I43" i="2"/>
  <c r="I44" i="2"/>
  <c r="I45" i="2"/>
  <c r="I46" i="2"/>
  <c r="I48" i="2"/>
  <c r="I47" i="2"/>
  <c r="I49" i="2"/>
  <c r="I50" i="2"/>
  <c r="I51" i="2"/>
  <c r="I52" i="2"/>
  <c r="I54" i="2"/>
  <c r="I55" i="2"/>
  <c r="K53" i="2"/>
  <c r="K55" i="2"/>
  <c r="K54" i="2"/>
  <c r="K52" i="2"/>
  <c r="K51" i="2"/>
  <c r="K50" i="2"/>
  <c r="K49" i="2"/>
  <c r="K47" i="2"/>
  <c r="K48" i="2"/>
  <c r="K46" i="2"/>
  <c r="K45" i="2"/>
  <c r="K44" i="2"/>
  <c r="K43" i="2"/>
  <c r="K42" i="2"/>
  <c r="K41" i="2"/>
  <c r="K39" i="2"/>
  <c r="K40" i="2"/>
  <c r="K38" i="2"/>
  <c r="K36" i="2"/>
  <c r="K37" i="2"/>
  <c r="K35" i="2"/>
  <c r="K34" i="2"/>
  <c r="K33" i="2"/>
  <c r="L33" i="2" s="1"/>
  <c r="K32" i="2"/>
  <c r="K30" i="2"/>
  <c r="K31" i="2"/>
  <c r="K28" i="2"/>
  <c r="K27" i="2"/>
  <c r="K29" i="2"/>
  <c r="K26" i="2"/>
  <c r="K25" i="2"/>
  <c r="L25" i="2" s="1"/>
  <c r="K24" i="2"/>
  <c r="K23" i="2"/>
  <c r="K22" i="2"/>
  <c r="K21" i="2"/>
  <c r="L21" i="2" s="1"/>
  <c r="K20" i="2"/>
  <c r="K19" i="2"/>
  <c r="K18" i="2"/>
  <c r="K17" i="2"/>
  <c r="L17" i="2" s="1"/>
  <c r="K16" i="2"/>
  <c r="K15" i="2"/>
  <c r="K14" i="2"/>
  <c r="K12" i="2"/>
  <c r="K13" i="2"/>
  <c r="K11" i="2"/>
  <c r="K9" i="2"/>
  <c r="K10" i="2"/>
  <c r="L18" i="2" l="1"/>
  <c r="L38" i="2"/>
  <c r="L31" i="2"/>
  <c r="L74" i="2"/>
  <c r="L49" i="2"/>
  <c r="L78" i="2"/>
  <c r="L72" i="2"/>
  <c r="L73" i="2"/>
  <c r="L36" i="2"/>
  <c r="L12" i="2"/>
  <c r="L77" i="2"/>
  <c r="L13" i="2"/>
  <c r="L39" i="2"/>
  <c r="L76" i="2"/>
  <c r="L24" i="2"/>
  <c r="L45" i="2"/>
  <c r="L46" i="2"/>
  <c r="L22" i="2"/>
  <c r="L79" i="2"/>
  <c r="L75" i="2"/>
  <c r="L71" i="2"/>
  <c r="L68" i="2"/>
  <c r="L69" i="2"/>
  <c r="L67" i="2"/>
  <c r="L66" i="2"/>
  <c r="L64" i="2"/>
  <c r="L63" i="2"/>
  <c r="L65" i="2"/>
  <c r="L16" i="2"/>
  <c r="L27" i="2"/>
  <c r="L32" i="2"/>
  <c r="L37" i="2"/>
  <c r="L47" i="2"/>
  <c r="L28" i="2"/>
  <c r="L20" i="2"/>
  <c r="L44" i="2"/>
  <c r="L10" i="2"/>
  <c r="L61" i="2"/>
  <c r="L40" i="2"/>
  <c r="L30" i="2"/>
  <c r="L50" i="2"/>
  <c r="L42" i="2"/>
  <c r="L34" i="2"/>
  <c r="L26" i="2"/>
  <c r="L14" i="2"/>
  <c r="L9" i="2"/>
  <c r="L62" i="2"/>
  <c r="L60" i="2"/>
  <c r="L59" i="2"/>
  <c r="L58" i="2"/>
  <c r="L57" i="2"/>
  <c r="L56" i="2"/>
  <c r="L51" i="2"/>
  <c r="L48" i="2"/>
  <c r="L43" i="2"/>
  <c r="L35" i="2"/>
  <c r="L29" i="2"/>
  <c r="L23" i="2"/>
  <c r="L19" i="2"/>
  <c r="L15" i="2"/>
  <c r="L11" i="2"/>
  <c r="L53" i="2"/>
  <c r="L55" i="2"/>
  <c r="L54" i="2"/>
  <c r="L41" i="2"/>
  <c r="L52" i="2"/>
  <c r="I298" i="1" l="1"/>
  <c r="I297" i="1"/>
  <c r="I296" i="1"/>
  <c r="I295" i="1"/>
  <c r="I153" i="1"/>
  <c r="I294" i="1"/>
  <c r="I152" i="1"/>
  <c r="I293" i="1"/>
  <c r="I292" i="1"/>
  <c r="I148" i="1"/>
  <c r="I291" i="1"/>
  <c r="I290" i="1"/>
  <c r="I289" i="1"/>
  <c r="I288" i="1"/>
  <c r="I287" i="1"/>
  <c r="I286" i="1"/>
  <c r="I285" i="1"/>
  <c r="I284" i="1"/>
  <c r="I283" i="1"/>
  <c r="I282" i="1"/>
  <c r="I281" i="1"/>
  <c r="I138" i="1"/>
  <c r="I280" i="1"/>
  <c r="I279" i="1"/>
  <c r="I278" i="1"/>
  <c r="I277" i="1"/>
  <c r="I276" i="1"/>
  <c r="I275" i="1"/>
  <c r="I132" i="1"/>
  <c r="I274" i="1"/>
  <c r="I273" i="1"/>
  <c r="I127" i="1"/>
  <c r="I272" i="1"/>
  <c r="I126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114" i="1"/>
  <c r="I113" i="1"/>
  <c r="I256" i="1"/>
  <c r="I255" i="1"/>
  <c r="I254" i="1"/>
  <c r="I253" i="1"/>
  <c r="I252" i="1"/>
  <c r="I251" i="1"/>
  <c r="I108" i="1"/>
  <c r="I105" i="1"/>
  <c r="I250" i="1"/>
  <c r="I249" i="1"/>
  <c r="I248" i="1"/>
  <c r="I247" i="1"/>
  <c r="I246" i="1"/>
  <c r="I245" i="1"/>
  <c r="I244" i="1"/>
  <c r="I243" i="1"/>
  <c r="I242" i="1"/>
  <c r="I91" i="1"/>
  <c r="I241" i="1"/>
  <c r="I240" i="1"/>
  <c r="I239" i="1"/>
  <c r="I87" i="1"/>
  <c r="I238" i="1"/>
  <c r="I86" i="1"/>
  <c r="I237" i="1"/>
  <c r="I236" i="1"/>
  <c r="I235" i="1"/>
  <c r="I234" i="1"/>
  <c r="I233" i="1"/>
  <c r="I84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65" i="1"/>
  <c r="I215" i="1"/>
  <c r="I64" i="1"/>
  <c r="I214" i="1"/>
  <c r="I62" i="1"/>
  <c r="I213" i="1"/>
  <c r="I212" i="1"/>
  <c r="I211" i="1"/>
  <c r="I210" i="1"/>
  <c r="I56" i="1"/>
  <c r="I209" i="1"/>
  <c r="I54" i="1"/>
  <c r="I53" i="1"/>
  <c r="I52" i="1"/>
  <c r="I51" i="1"/>
  <c r="I50" i="1"/>
  <c r="I49" i="1"/>
  <c r="I48" i="1"/>
  <c r="I47" i="1"/>
  <c r="I46" i="1"/>
  <c r="I45" i="1"/>
  <c r="I44" i="1"/>
  <c r="I43" i="1"/>
  <c r="I41" i="1"/>
  <c r="I38" i="1"/>
  <c r="I37" i="1"/>
  <c r="I36" i="1"/>
  <c r="I208" i="1"/>
  <c r="I207" i="1"/>
  <c r="I35" i="1"/>
  <c r="I34" i="1"/>
  <c r="I33" i="1"/>
  <c r="I32" i="1"/>
  <c r="I31" i="1"/>
  <c r="I30" i="1"/>
  <c r="I29" i="1"/>
  <c r="I28" i="1"/>
  <c r="I27" i="1"/>
  <c r="I26" i="1"/>
  <c r="I206" i="1"/>
  <c r="I24" i="1"/>
  <c r="I23" i="1"/>
  <c r="I22" i="1"/>
  <c r="I21" i="1"/>
  <c r="I20" i="1"/>
  <c r="I19" i="1"/>
  <c r="I18" i="1"/>
  <c r="I17" i="1"/>
  <c r="I16" i="1"/>
  <c r="I14" i="1"/>
  <c r="I13" i="1"/>
  <c r="I11" i="1"/>
  <c r="I10" i="1"/>
  <c r="I9" i="1"/>
  <c r="I8" i="1"/>
  <c r="I7" i="1"/>
  <c r="G3" i="1"/>
  <c r="I205" i="1"/>
  <c r="I204" i="1"/>
  <c r="I203" i="1"/>
  <c r="I202" i="1"/>
  <c r="I201" i="1"/>
  <c r="I306" i="1"/>
  <c r="I305" i="1"/>
  <c r="I304" i="1"/>
  <c r="I200" i="1"/>
  <c r="I303" i="1"/>
  <c r="I302" i="1"/>
  <c r="I301" i="1"/>
  <c r="I3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299" i="1"/>
  <c r="I163" i="1"/>
  <c r="I162" i="1"/>
  <c r="I161" i="1"/>
  <c r="I160" i="1"/>
  <c r="I159" i="1"/>
  <c r="I158" i="1"/>
  <c r="I4" i="1" l="1"/>
</calcChain>
</file>

<file path=xl/sharedStrings.xml><?xml version="1.0" encoding="utf-8"?>
<sst xmlns="http://schemas.openxmlformats.org/spreadsheetml/2006/main" count="7413" uniqueCount="2203">
  <si>
    <t>Shield Block</t>
  </si>
  <si>
    <t>Staff Block</t>
  </si>
  <si>
    <t>Tab</t>
  </si>
  <si>
    <t>Title</t>
  </si>
  <si>
    <t>Ranks</t>
  </si>
  <si>
    <t>Cost</t>
  </si>
  <si>
    <t>Total</t>
  </si>
  <si>
    <t>Current</t>
  </si>
  <si>
    <t>Category</t>
  </si>
  <si>
    <t>Type</t>
  </si>
  <si>
    <t>Description</t>
  </si>
  <si>
    <t>General</t>
  </si>
  <si>
    <t>Necromancer</t>
  </si>
  <si>
    <t>Mage</t>
  </si>
  <si>
    <t>Baking Mastery</t>
  </si>
  <si>
    <t>Bandage Wounds</t>
  </si>
  <si>
    <t>Battle Ready</t>
  </si>
  <si>
    <t>Blacksmithing Mastery</t>
  </si>
  <si>
    <t>Brewing Mastery</t>
  </si>
  <si>
    <t>Combat Agility</t>
  </si>
  <si>
    <t>Combat Medic</t>
  </si>
  <si>
    <t>Combat Stability</t>
  </si>
  <si>
    <t>Delay Death</t>
  </si>
  <si>
    <t>Discordant Defiance</t>
  </si>
  <si>
    <t>Energetic Attunement</t>
  </si>
  <si>
    <t>Eyes Wide Open</t>
  </si>
  <si>
    <t>First Aid</t>
  </si>
  <si>
    <t>Fletching Mastery</t>
  </si>
  <si>
    <t>Foraging</t>
  </si>
  <si>
    <t>General Sturdiness</t>
  </si>
  <si>
    <t>Identify</t>
  </si>
  <si>
    <t>Innate Agility</t>
  </si>
  <si>
    <t>Innate Charisma</t>
  </si>
  <si>
    <t>Innate Cold Protection</t>
  </si>
  <si>
    <t>Innate Corruption Protection</t>
  </si>
  <si>
    <t>Innate Dexterity</t>
  </si>
  <si>
    <t>Innate Disease Protection</t>
  </si>
  <si>
    <t>Innate Fire Protection</t>
  </si>
  <si>
    <t>Innate Intelligence</t>
  </si>
  <si>
    <t>Innate Lung Capacity</t>
  </si>
  <si>
    <t>Innate Magic Protection</t>
  </si>
  <si>
    <t>Innate Metabolism</t>
  </si>
  <si>
    <t>Innate Poison Protection</t>
  </si>
  <si>
    <t>Innate Regeneration</t>
  </si>
  <si>
    <t>Innate Run Speed</t>
  </si>
  <si>
    <t>Innate See Invis</t>
  </si>
  <si>
    <t>Innate Stamina</t>
  </si>
  <si>
    <t>Innate Strength</t>
  </si>
  <si>
    <t>Innate Wisdom</t>
  </si>
  <si>
    <t>Jewel Craft Mastery</t>
  </si>
  <si>
    <t>Mental Fortitude</t>
  </si>
  <si>
    <t>Mystical Attuning</t>
  </si>
  <si>
    <t>Mystical Shield</t>
  </si>
  <si>
    <t>Natural Durability</t>
  </si>
  <si>
    <t>New Tanaan Crafting Mastery</t>
  </si>
  <si>
    <t>Origin</t>
  </si>
  <si>
    <t>Packrat</t>
  </si>
  <si>
    <t>Planar Agility</t>
  </si>
  <si>
    <t>Planar Charisma</t>
  </si>
  <si>
    <t>Planar Dexterity</t>
  </si>
  <si>
    <t>Planar Intelligence</t>
  </si>
  <si>
    <t>Planar Power</t>
  </si>
  <si>
    <t>Planar Stamina</t>
  </si>
  <si>
    <t>Planar Strength</t>
  </si>
  <si>
    <t>Planar Wisdom</t>
  </si>
  <si>
    <t>Pottery Mastery</t>
  </si>
  <si>
    <t>Quick Draw</t>
  </si>
  <si>
    <t>Salvage</t>
  </si>
  <si>
    <t>Tailoring Mastery</t>
  </si>
  <si>
    <t>Veteran's Enhancement</t>
  </si>
  <si>
    <t>■</t>
  </si>
  <si>
    <t>Silver Membership</t>
  </si>
  <si>
    <t>AA's Remaining:</t>
  </si>
  <si>
    <t>Level</t>
  </si>
  <si>
    <t>Archetype</t>
  </si>
  <si>
    <t>Arcane Tongues</t>
  </si>
  <si>
    <t>Armor of Wisdom</t>
  </si>
  <si>
    <t>Bind Affinity</t>
  </si>
  <si>
    <t>Companion's Alacrity</t>
  </si>
  <si>
    <t>Companion's Blessing</t>
  </si>
  <si>
    <t>Companion's Durability</t>
  </si>
  <si>
    <t>Companion's Fury</t>
  </si>
  <si>
    <t>Critical Affliction</t>
  </si>
  <si>
    <t>Destructive Fury</t>
  </si>
  <si>
    <t>Divine Companion Aura</t>
  </si>
  <si>
    <t>Expansive Mind</t>
  </si>
  <si>
    <t>Forceful Rejuvenation</t>
  </si>
  <si>
    <t>[Pet] +% flurry attacks</t>
  </si>
  <si>
    <t>[Pet] +% HP (1, 3, 5, 2, 2, 2…)</t>
  </si>
  <si>
    <t>[Pet] +% critical hit</t>
  </si>
  <si>
    <t>Fortify Companion</t>
  </si>
  <si>
    <t>Fury of Magic</t>
  </si>
  <si>
    <t>Gate</t>
  </si>
  <si>
    <t>Gift of Mana</t>
  </si>
  <si>
    <t>Group Perfected Levitation</t>
  </si>
  <si>
    <t>Hastened Companion's Blessing</t>
  </si>
  <si>
    <t>Hastened Forceful Rejuvenation</t>
  </si>
  <si>
    <t>Hastened Fortify Companion</t>
  </si>
  <si>
    <t>Hastened Silent Casting</t>
  </si>
  <si>
    <t>Innate Enlightenment</t>
  </si>
  <si>
    <t>Intrinsic Efficiency</t>
  </si>
  <si>
    <t>Mastery of the Past</t>
  </si>
  <si>
    <t>Mental Clarity</t>
  </si>
  <si>
    <t>Mental Stamina</t>
  </si>
  <si>
    <t>Mnemonic Retention</t>
  </si>
  <si>
    <t>Negation of Subtlety</t>
  </si>
  <si>
    <t>Perfected Levitation</t>
  </si>
  <si>
    <t>Persistent Casting</t>
  </si>
  <si>
    <t>Persistent Minion</t>
  </si>
  <si>
    <t>Pet Affinity</t>
  </si>
  <si>
    <t>Quickened Silent Casting</t>
  </si>
  <si>
    <t>Secondary Forte</t>
  </si>
  <si>
    <t>Silent Casting</t>
  </si>
  <si>
    <t>Spell Casting Deftness</t>
  </si>
  <si>
    <t>Spell Casting Expertise</t>
  </si>
  <si>
    <t>Spell Casting Fury</t>
  </si>
  <si>
    <t>Spell Casting Mastery</t>
  </si>
  <si>
    <t>Spell Casting Reinforcement</t>
  </si>
  <si>
    <t>Spell Casting Subtlety</t>
  </si>
  <si>
    <t>Summon Companion</t>
  </si>
  <si>
    <t>Suspended Minion</t>
  </si>
  <si>
    <t>Class</t>
  </si>
  <si>
    <t>Acute Focus of Arcanum</t>
  </si>
  <si>
    <t>Advanced Pet Discipline</t>
  </si>
  <si>
    <t>Aegis of Kildrukaun</t>
  </si>
  <si>
    <t>Arcane Whisper</t>
  </si>
  <si>
    <t>Call Hither</t>
  </si>
  <si>
    <t>Call of the Hero</t>
  </si>
  <si>
    <t>Cloak of Shadows</t>
  </si>
  <si>
    <t>Companion of Necessity</t>
  </si>
  <si>
    <t>Companion's Agility</t>
  </si>
  <si>
    <t>Companion's Gift</t>
  </si>
  <si>
    <t>Companion's Relocation</t>
  </si>
  <si>
    <t>Dimensional Instability</t>
  </si>
  <si>
    <t>Dimensional Shield</t>
  </si>
  <si>
    <t>Diminutive Companion</t>
  </si>
  <si>
    <t>Drape of Shadows</t>
  </si>
  <si>
    <t>Elemental Agility</t>
  </si>
  <si>
    <t>Elemental Alacrity</t>
  </si>
  <si>
    <t>Elemental Durability</t>
  </si>
  <si>
    <t>Elemental Form: Air</t>
  </si>
  <si>
    <t>Elemental Form: Earth</t>
  </si>
  <si>
    <t>Elemental Form: Fire</t>
  </si>
  <si>
    <t>Elemental Form: Water</t>
  </si>
  <si>
    <t>Elemental Fury</t>
  </si>
  <si>
    <t>Elemental Pact</t>
  </si>
  <si>
    <t>Elemental Union</t>
  </si>
  <si>
    <t>Elemental Ward</t>
  </si>
  <si>
    <t>Empowered Focus of Arcanum</t>
  </si>
  <si>
    <t>Enlightened Focus of Arcanum</t>
  </si>
  <si>
    <t>Eradicate Magic</t>
  </si>
  <si>
    <t>Extended Fire Core</t>
  </si>
  <si>
    <t>Extended Frenzied Burnout</t>
  </si>
  <si>
    <t>Extended Ice Core</t>
  </si>
  <si>
    <t>Extended Malosinete</t>
  </si>
  <si>
    <t>Extended Raging Servant</t>
  </si>
  <si>
    <t>Extended Silent Casting</t>
  </si>
  <si>
    <t>Extended Stone Core</t>
  </si>
  <si>
    <t>Extended Swarm</t>
  </si>
  <si>
    <t>Extended Vapor Core</t>
  </si>
  <si>
    <t>Fire Core</t>
  </si>
  <si>
    <t>Flames of Power</t>
  </si>
  <si>
    <t>Focus of Arcanum</t>
  </si>
  <si>
    <t>Force of Elements</t>
  </si>
  <si>
    <t>Frenzied Burnout</t>
  </si>
  <si>
    <t>Fundament of Intellect</t>
  </si>
  <si>
    <t>Fundament: First Spire of the Element</t>
  </si>
  <si>
    <t>Fundament: Second Spire of the Element</t>
  </si>
  <si>
    <t>Fundament: Third Spire of the Element</t>
  </si>
  <si>
    <t>Group Perfected Invisibility</t>
  </si>
  <si>
    <t>Group Perfected Invisibility to Undead</t>
  </si>
  <si>
    <t>Hastened Cloak of Shadows</t>
  </si>
  <si>
    <t>Hastened Companion's Relocation</t>
  </si>
  <si>
    <t>Hastened Divine Companion Aura</t>
  </si>
  <si>
    <t>Hastened Drape of Shadows</t>
  </si>
  <si>
    <t>Hastened Elemental Union</t>
  </si>
  <si>
    <t>Hastened Frenzied Burnout</t>
  </si>
  <si>
    <t>Hastened Host of the Elements</t>
  </si>
  <si>
    <t>Hastened Improved Twincast</t>
  </si>
  <si>
    <t>Hastened Malosinete</t>
  </si>
  <si>
    <t>Hastened Mass Group Buff</t>
  </si>
  <si>
    <t>Hastened Mending</t>
  </si>
  <si>
    <t>Hastened Raging Servant</t>
  </si>
  <si>
    <t>Hastened Virulent Talon</t>
  </si>
  <si>
    <t>Hastened Wind of Malosinete</t>
  </si>
  <si>
    <t>Heart of Flames</t>
  </si>
  <si>
    <t>Heart of Ice</t>
  </si>
  <si>
    <t>Heart of Stone</t>
  </si>
  <si>
    <t>Heart of Vapor</t>
  </si>
  <si>
    <t>Host in the Shell</t>
  </si>
  <si>
    <t>Host of the Elements</t>
  </si>
  <si>
    <t>Ice Core</t>
  </si>
  <si>
    <t>Improved Reclaim Energy</t>
  </si>
  <si>
    <t>Improved Twincast</t>
  </si>
  <si>
    <t>Large Modulation Shard</t>
  </si>
  <si>
    <t>Malosinete</t>
  </si>
  <si>
    <t>Mana Reserve</t>
  </si>
  <si>
    <t>Mass Group Buff</t>
  </si>
  <si>
    <t>Medium Modulation Shard</t>
  </si>
  <si>
    <t>Mend Companion</t>
  </si>
  <si>
    <t>Perfected Invisibility</t>
  </si>
  <si>
    <t>Perfected Invisibility to Undead</t>
  </si>
  <si>
    <t>Pet Discipline</t>
  </si>
  <si>
    <t>Quick Damage</t>
  </si>
  <si>
    <t>Quick Summoning</t>
  </si>
  <si>
    <t>Quickened Aegis of Kildrukaun</t>
  </si>
  <si>
    <t>Quickened Call Hither</t>
  </si>
  <si>
    <t>Quickened Frenzied Burnout</t>
  </si>
  <si>
    <t>Quickened Host of the Elements</t>
  </si>
  <si>
    <t>Quickened Suspend Minion</t>
  </si>
  <si>
    <t>Reaching Frenzied Burnout</t>
  </si>
  <si>
    <t>Reaching Shared Health</t>
  </si>
  <si>
    <t>Replenish Companion</t>
  </si>
  <si>
    <t>Second Wind Ward</t>
  </si>
  <si>
    <t>Servant of Ro</t>
  </si>
  <si>
    <t>Shared Health</t>
  </si>
  <si>
    <t>Shield of the Elements</t>
  </si>
  <si>
    <t>Shifting Elements</t>
  </si>
  <si>
    <t>Small Modulation Shard</t>
  </si>
  <si>
    <t>Steel Vengeance</t>
  </si>
  <si>
    <t>Stone Core</t>
  </si>
  <si>
    <t>Sturdy Companion</t>
  </si>
  <si>
    <t>Summoner's Beckon</t>
  </si>
  <si>
    <t>Theft of Essence</t>
  </si>
  <si>
    <t>Tranquil Blessings</t>
  </si>
  <si>
    <t>Turn Summoned</t>
  </si>
  <si>
    <t>Twincast</t>
  </si>
  <si>
    <t>Vapor Core</t>
  </si>
  <si>
    <t>Velocity</t>
  </si>
  <si>
    <t>Virulent Talon</t>
  </si>
  <si>
    <t>Wind of Malosinete</t>
  </si>
  <si>
    <t>Passive</t>
  </si>
  <si>
    <t>Seeds of Destruction</t>
  </si>
  <si>
    <t>[Pet] +% melee mitigation</t>
  </si>
  <si>
    <t>Secrets of Faydwer</t>
  </si>
  <si>
    <t>Depths of Darkhollow</t>
  </si>
  <si>
    <t>[Pet] +% melee avoidance (5, 7, 10, 2, 2, 2…)</t>
  </si>
  <si>
    <t>+% exception heal on pet</t>
  </si>
  <si>
    <t>Gates of Discord</t>
  </si>
  <si>
    <t>The Serpents Spine</t>
  </si>
  <si>
    <t>[Pet] +% melee avoidance (2, 5, 10)</t>
  </si>
  <si>
    <t>[Pet] +% flurry attacks (4, 8, 12, 16, 20, ?)</t>
  </si>
  <si>
    <t>[Pet] +% HP (2, 5, 10)</t>
  </si>
  <si>
    <t>Tradeskill</t>
  </si>
  <si>
    <t>Shadows of Luclin</t>
  </si>
  <si>
    <t>-% failure (10, 25, 50)</t>
  </si>
  <si>
    <t>+HP healed per bandage</t>
  </si>
  <si>
    <t>Expands bandolier save slot (1, 1, 1, 1)</t>
  </si>
  <si>
    <t>+% melee mitigation (2, 5, 10, ?)</t>
  </si>
  <si>
    <t>+% melee avoidance (2, 5, 10, ?)</t>
  </si>
  <si>
    <t>Omens of War</t>
  </si>
  <si>
    <t>&lt;0 HP (+50 til rank 30, +100 for rank 31+)</t>
  </si>
  <si>
    <t>+max resist from items/buffs (5, 5, 5…)</t>
  </si>
  <si>
    <t>Underfoot</t>
  </si>
  <si>
    <t>+max HP regen from items (1, 1, 1…)</t>
  </si>
  <si>
    <t>Extended target window</t>
  </si>
  <si>
    <t>Racial Innate</t>
  </si>
  <si>
    <t>+Bind Wound max % (60, 70, 80)</t>
  </si>
  <si>
    <t>+50 Forage skill</t>
  </si>
  <si>
    <t>+% HP (100 til rank 20, 200 for rank 21+)</t>
  </si>
  <si>
    <t>House of Thule</t>
  </si>
  <si>
    <t>+Agility (2, 2, 2…)</t>
  </si>
  <si>
    <t>+Charisma (2, 2, 2…)</t>
  </si>
  <si>
    <t>+Save vs Cold (2, 2, 2…)</t>
  </si>
  <si>
    <t>+Save vs Corruption (2, 2, 2…)</t>
  </si>
  <si>
    <t>+Dexterity (2, 2, 2…)</t>
  </si>
  <si>
    <t>+Save vs Disease (2, 2, 2…)</t>
  </si>
  <si>
    <t>+Save vs Fire (2, 2, 2…)</t>
  </si>
  <si>
    <t>+Intelligence (2, 2, 2…)</t>
  </si>
  <si>
    <t>+% air you can hold (10, 25, 50, 75, 100, forever)</t>
  </si>
  <si>
    <t>+Save vs Magic (2, 2, 2…)</t>
  </si>
  <si>
    <t>-% food/drink consumption (10, 25, 50)</t>
  </si>
  <si>
    <t>+Save vs Poison (2, 2, 2…)</t>
  </si>
  <si>
    <t>+HP regen (1 til rank 30, 5 til 35, 10 for 36+)</t>
  </si>
  <si>
    <t>+% movement speed (10, 20, 30, 40, 50)</t>
  </si>
  <si>
    <t>Permanent see invisible</t>
  </si>
  <si>
    <t>+Stamina (2, 2, 2…)</t>
  </si>
  <si>
    <t>+Strength (2, 2, 2…)</t>
  </si>
  <si>
    <t>+Wisdom (2, 2, 2…)</t>
  </si>
  <si>
    <t>Call of the Forsaken</t>
  </si>
  <si>
    <t>Active</t>
  </si>
  <si>
    <t>Identify spell</t>
  </si>
  <si>
    <t>EverQuest</t>
  </si>
  <si>
    <t>Teleport to starting city</t>
  </si>
  <si>
    <t>+max tradeskill skill cap</t>
  </si>
  <si>
    <t>Resist charm</t>
  </si>
  <si>
    <t>+# mystical effects (1, 1, 1…)</t>
  </si>
  <si>
    <t>5% chance to resist any spell</t>
  </si>
  <si>
    <t>+% HP (2, 5, 10, 11, 12, 13)</t>
  </si>
  <si>
    <t>Planes of Power</t>
  </si>
  <si>
    <t>Store gear better, reducing weight</t>
  </si>
  <si>
    <t>+max agility from items/buffs (5, 5, 5…)</t>
  </si>
  <si>
    <t>+max charisma from items/buffs (5, 5, 5…)</t>
  </si>
  <si>
    <t>+max dexterity from items/buffs (5, 5, 5…)</t>
  </si>
  <si>
    <t>+max intelligence from items/buffs (5, 5, 5…)</t>
  </si>
  <si>
    <t>+max all stats from items/buffs (5, 5, 5…)</t>
  </si>
  <si>
    <t>+max stamina from items/buffs (5, 5, 5…)</t>
  </si>
  <si>
    <t>+max strength from items/buffs (5, 5, 5…)</t>
  </si>
  <si>
    <t>+max wisdom from items/buffs (5, 5, 5…)</t>
  </si>
  <si>
    <t>Chance to recover item from failed combine</t>
  </si>
  <si>
    <t>+potion belt slots (1, 1)</t>
  </si>
  <si>
    <t>Increased HP, mana, HP regen, and ATK</t>
  </si>
  <si>
    <t>Cascading Darkness</t>
  </si>
  <si>
    <t>Spell Name</t>
  </si>
  <si>
    <t>Ignite Blood</t>
  </si>
  <si>
    <t>Envenomed Bolt</t>
  </si>
  <si>
    <t>Chilling Embrace</t>
  </si>
  <si>
    <t>Asystole</t>
  </si>
  <si>
    <t>Scourge</t>
  </si>
  <si>
    <t>Alteration</t>
  </si>
  <si>
    <t>Conjuration</t>
  </si>
  <si>
    <t>Poison</t>
  </si>
  <si>
    <t>Dooming Darkness</t>
  </si>
  <si>
    <t>Disease Cloud</t>
  </si>
  <si>
    <t>Heart Flutter</t>
  </si>
  <si>
    <t>Evocation</t>
  </si>
  <si>
    <t>Lifetap</t>
  </si>
  <si>
    <t>Lifespike</t>
  </si>
  <si>
    <t>Clinging Darkness</t>
  </si>
  <si>
    <t>Poison Bolt</t>
  </si>
  <si>
    <t>Ward Undead</t>
  </si>
  <si>
    <t>Leech</t>
  </si>
  <si>
    <t>Darkness</t>
  </si>
  <si>
    <t>Vampiric Curse</t>
  </si>
  <si>
    <t>Auspice</t>
  </si>
  <si>
    <t>Heat Blood</t>
  </si>
  <si>
    <t>Boil Blood</t>
  </si>
  <si>
    <t>Engulfing Darkness</t>
  </si>
  <si>
    <t>?</t>
  </si>
  <si>
    <t>Lifedraw</t>
  </si>
  <si>
    <t>Infectious Cloud</t>
  </si>
  <si>
    <t>Resist Type</t>
  </si>
  <si>
    <t>Skill</t>
  </si>
  <si>
    <t>Disease</t>
  </si>
  <si>
    <t>Magic</t>
  </si>
  <si>
    <t>Casting Time</t>
  </si>
  <si>
    <t>Recast Time</t>
  </si>
  <si>
    <t>Fizzle Time</t>
  </si>
  <si>
    <t>Range</t>
  </si>
  <si>
    <t>Fizzle Adj</t>
  </si>
  <si>
    <t>Column1</t>
  </si>
  <si>
    <t>Column2</t>
  </si>
  <si>
    <t>Spell Line (stacks with 
everything if blank)</t>
  </si>
  <si>
    <t>Fire</t>
  </si>
  <si>
    <t>200 (15)</t>
  </si>
  <si>
    <t>Hungry Earth</t>
  </si>
  <si>
    <t>Expulse Undead</t>
  </si>
  <si>
    <t>Word of Shadow</t>
  </si>
  <si>
    <t>Siphon Life</t>
  </si>
  <si>
    <t>Resist Rate
(Lower is better)</t>
  </si>
  <si>
    <t>Shock of Poison</t>
  </si>
  <si>
    <t>Spirit Tap</t>
  </si>
  <si>
    <t>Eternities Torment</t>
  </si>
  <si>
    <t>Notes</t>
  </si>
  <si>
    <t>Undead only</t>
  </si>
  <si>
    <t>PB AoE</t>
  </si>
  <si>
    <t>AoE</t>
  </si>
  <si>
    <t>Word of Spirit</t>
  </si>
  <si>
    <t>Dismiss Undead</t>
  </si>
  <si>
    <t>Life Leech</t>
  </si>
  <si>
    <t>Torbas' Acid Blast</t>
  </si>
  <si>
    <t>Venom of the Snake</t>
  </si>
  <si>
    <t>Word of Souls</t>
  </si>
  <si>
    <t>Expel Undead</t>
  </si>
  <si>
    <t>Dark Soul</t>
  </si>
  <si>
    <t>Drain Spirit</t>
  </si>
  <si>
    <t>Incinerate Bones</t>
  </si>
  <si>
    <t>Ignite Bones</t>
  </si>
  <si>
    <t>Stun (1s)</t>
  </si>
  <si>
    <t>Stun (0.5s)</t>
  </si>
  <si>
    <t>Banish Undead</t>
  </si>
  <si>
    <t>Reduces movement speed</t>
  </si>
  <si>
    <t>Reduces AC and STR</t>
  </si>
  <si>
    <t>Heart</t>
  </si>
  <si>
    <t>Insidious Retrogression</t>
  </si>
  <si>
    <t>Reduces movement speed, STR, and ATK</t>
  </si>
  <si>
    <t>Drain Soul</t>
  </si>
  <si>
    <t>Torbas' Poison Blast</t>
  </si>
  <si>
    <t>Bond of Death</t>
  </si>
  <si>
    <t>Mana Cost
(Specialization)</t>
  </si>
  <si>
    <t>Mana Cost</t>
  </si>
  <si>
    <t>Defoliation</t>
  </si>
  <si>
    <t>Plants only</t>
  </si>
  <si>
    <t>Plague</t>
  </si>
  <si>
    <t>Splurt</t>
  </si>
  <si>
    <t>Starts @ 11, increases +12 per tick</t>
  </si>
  <si>
    <t>Damage
per Mana</t>
  </si>
  <si>
    <t>Total
Damage</t>
  </si>
  <si>
    <t>Duration
in Seconds</t>
  </si>
  <si>
    <t>Damage
 over Time</t>
  </si>
  <si>
    <t>Direct
Damage</t>
  </si>
  <si>
    <t>Imprecation</t>
  </si>
  <si>
    <t>Deflux</t>
  </si>
  <si>
    <t>Torbas' Venom Blast</t>
  </si>
  <si>
    <t>Cessation of Cor</t>
  </si>
  <si>
    <t>Dark Rune</t>
  </si>
  <si>
    <t>Chill Bones</t>
  </si>
  <si>
    <t>Conglaciation of Bone</t>
  </si>
  <si>
    <t>Exile Undead</t>
  </si>
  <si>
    <t>Vexing Replenishment</t>
  </si>
  <si>
    <t>Pyrocuror</t>
  </si>
  <si>
    <t>Touch of Night</t>
  </si>
  <si>
    <t>Devouring Darkness</t>
  </si>
  <si>
    <t>Gangrenous Touch of Zum'uul</t>
  </si>
  <si>
    <t>Trucidation</t>
  </si>
  <si>
    <t>Ancient Lifebane</t>
  </si>
  <si>
    <t>Zevfeer's Theft of Vitae</t>
  </si>
  <si>
    <t>Funeral Pyre of Kelador</t>
  </si>
  <si>
    <t>Touch of Mujaki</t>
  </si>
  <si>
    <t>Neurotoxin</t>
  </si>
  <si>
    <t>Dark Plague</t>
  </si>
  <si>
    <t>Soul Orb</t>
  </si>
  <si>
    <t>Saryrn's Kiss</t>
  </si>
  <si>
    <t>Embracing Darkness</t>
  </si>
  <si>
    <t>Horror</t>
  </si>
  <si>
    <t>Life Leech (group)</t>
  </si>
  <si>
    <t>Life Leech, consumes essence emerald</t>
  </si>
  <si>
    <t>Cold</t>
  </si>
  <si>
    <t>Bard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</si>
  <si>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</si>
  <si>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</si>
  <si>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</si>
  <si>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</si>
  <si>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</si>
  <si>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</si>
  <si>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</si>
  <si>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</si>
  <si>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</si>
  <si>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</si>
  <si>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</si>
  <si>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</si>
  <si>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</si>
  <si>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Create a life orb</t>
  </si>
  <si>
    <t>Blood Point</t>
  </si>
  <si>
    <t>Siphon (80 DD life leech)</t>
  </si>
  <si>
    <t>the ghoul lord</t>
  </si>
  <si>
    <t>A Crypt Spectre, Bile Sentinel, Sentient Bile, The Crypt Feaster, The Crypt Wurm</t>
  </si>
  <si>
    <t>Howling Stones (Charasis)</t>
  </si>
  <si>
    <t>Lower Guk</t>
  </si>
  <si>
    <t>Item Name</t>
  </si>
  <si>
    <t>Location</t>
  </si>
  <si>
    <t>Companion's Calm Demeanor</t>
  </si>
  <si>
    <t>Companion's Wrath</t>
  </si>
  <si>
    <t>The Broken Mirror</t>
  </si>
  <si>
    <t>[Pet] +% critical damage</t>
  </si>
  <si>
    <t>Affliction Mastery</t>
  </si>
  <si>
    <t>+% critical DoT chance</t>
  </si>
  <si>
    <t>[Pet] +% critical hit chance (1, 1, 1…)</t>
  </si>
  <si>
    <t>Blood Tithe</t>
  </si>
  <si>
    <t>Death's Fury</t>
  </si>
  <si>
    <t>Death's Wrath</t>
  </si>
  <si>
    <t>[Pet] +% critical hit chance</t>
  </si>
  <si>
    <t>Quickened Fortify Companion</t>
  </si>
  <si>
    <t>Quicker Damage</t>
  </si>
  <si>
    <t>Twintap</t>
  </si>
  <si>
    <t>+% chance to lifetap twice (2, 2, 2…)</t>
  </si>
  <si>
    <t>Blood Magic</t>
  </si>
  <si>
    <t>Call to Corpse</t>
  </si>
  <si>
    <t>Cascade of Decay</t>
  </si>
  <si>
    <t>Companion's Aegis</t>
  </si>
  <si>
    <t>Convergence</t>
  </si>
  <si>
    <t>Dead Man Floating</t>
  </si>
  <si>
    <t>Dead Mesmerization</t>
  </si>
  <si>
    <t>Death Bloom</t>
  </si>
  <si>
    <t>Death Blossom</t>
  </si>
  <si>
    <t>Death Peace</t>
  </si>
  <si>
    <t>Death's Effigy</t>
  </si>
  <si>
    <t>Death's Malaise</t>
  </si>
  <si>
    <t>Deathly Pact</t>
  </si>
  <si>
    <t>Destructive Cascade</t>
  </si>
  <si>
    <t>+% critical DoT damage</t>
  </si>
  <si>
    <t>Dire Charm</t>
  </si>
  <si>
    <t>Dread Incarnate</t>
  </si>
  <si>
    <t>Dying Grasp</t>
  </si>
  <si>
    <t>Embalmer's Carapace</t>
  </si>
  <si>
    <t>Embrace the Decay</t>
  </si>
  <si>
    <t>Encroaching Darkness</t>
  </si>
  <si>
    <t>Extended Gift of Deathly Resolve</t>
  </si>
  <si>
    <t>Fear Storm</t>
  </si>
  <si>
    <t>Flesh to Bone</t>
  </si>
  <si>
    <t>Feigned Minion</t>
  </si>
  <si>
    <t>Frenzy of the Dread</t>
  </si>
  <si>
    <t>Fundament: First Spire of Necromancy</t>
  </si>
  <si>
    <t>Fundament: Second Spire of Necromancy</t>
  </si>
  <si>
    <t>Fundament: Third Spire of Necromancy</t>
  </si>
  <si>
    <t>Funeral Pyre</t>
  </si>
  <si>
    <t>Gathering Dusk</t>
  </si>
  <si>
    <t>Gift of Deathly Resolve</t>
  </si>
  <si>
    <t>Gift of the Grave</t>
  </si>
  <si>
    <t>Greater Blood Tithe</t>
  </si>
  <si>
    <t>Group Perfect Dead Men Floating</t>
  </si>
  <si>
    <t>Hand of Death</t>
  </si>
  <si>
    <t>Harmshield</t>
  </si>
  <si>
    <t>Hastened Blood Magic</t>
  </si>
  <si>
    <t>Hastened Dead Mesmerization</t>
  </si>
  <si>
    <t>Hastened Death's Effigy</t>
  </si>
  <si>
    <t>Hastened Dying Grasp</t>
  </si>
  <si>
    <t>Hastened Embrace The Decay</t>
  </si>
  <si>
    <t>Hastened Hand of Death</t>
  </si>
  <si>
    <t>Hastened Harmshield</t>
  </si>
  <si>
    <t>Hastened Mercurial Torment</t>
  </si>
  <si>
    <t>Hastened Pestilent Paralysis</t>
  </si>
  <si>
    <t>Hastened Spires of Necromancy</t>
  </si>
  <si>
    <t>Hastened Swarm of Decay</t>
  </si>
  <si>
    <t>Hastened Wake the Dead</t>
  </si>
  <si>
    <t>Hastened Whisperwind</t>
  </si>
  <si>
    <t>Innate Invis to Undead</t>
  </si>
  <si>
    <t>Levant</t>
  </si>
  <si>
    <t>Life Burn</t>
  </si>
  <si>
    <t>Lingering Death</t>
  </si>
  <si>
    <t>Lingering Nightmares</t>
  </si>
  <si>
    <t>Mercurial Torment</t>
  </si>
  <si>
    <t>Mirrored Pestilence</t>
  </si>
  <si>
    <t>Overpower Undead</t>
  </si>
  <si>
    <t>Pestilent Paralysis</t>
  </si>
  <si>
    <t>Quickened Companion's Aegis</t>
  </si>
  <si>
    <t>Quickened Death Bloom</t>
  </si>
  <si>
    <t>Quickened Hand of Death</t>
  </si>
  <si>
    <t>Quickened Levant</t>
  </si>
  <si>
    <t>Quickened Scent of Terris</t>
  </si>
  <si>
    <t>Quickened Wake the Dead</t>
  </si>
  <si>
    <t>Quickening of Death</t>
  </si>
  <si>
    <t>Reluctant Benevolence</t>
  </si>
  <si>
    <t>Rest the Dead</t>
  </si>
  <si>
    <t>Rise of Bones</t>
  </si>
  <si>
    <t>Scent of Terris</t>
  </si>
  <si>
    <t>Self-Sacrifice</t>
  </si>
  <si>
    <t>Sense the Dead</t>
  </si>
  <si>
    <t>Soul Seaker</t>
  </si>
  <si>
    <t>Swarm of Decay</t>
  </si>
  <si>
    <t>Summon Remains</t>
  </si>
  <si>
    <t>Theft of Life</t>
  </si>
  <si>
    <t>Vengeful Spirits</t>
  </si>
  <si>
    <t>Wake the Dead</t>
  </si>
  <si>
    <t>Whisperwind</t>
  </si>
  <si>
    <t>Willful Death</t>
  </si>
  <si>
    <t>+% critical DoT chance (1, 1, 1...)</t>
  </si>
  <si>
    <t>1H Blunt</t>
  </si>
  <si>
    <t>1H Piercing</t>
  </si>
  <si>
    <t>1H Slashing</t>
  </si>
  <si>
    <t>2H Blunt</t>
  </si>
  <si>
    <t>2H Piercing</t>
  </si>
  <si>
    <t>2H Slashing</t>
  </si>
  <si>
    <t>Alcohol Tolerance</t>
  </si>
  <si>
    <t>Archery</t>
  </si>
  <si>
    <t>Bash</t>
  </si>
  <si>
    <t>Begging</t>
  </si>
  <si>
    <t>Bind Wound</t>
  </si>
  <si>
    <t>Defense</t>
  </si>
  <si>
    <t>Disarm</t>
  </si>
  <si>
    <t>Dodge</t>
  </si>
  <si>
    <t>Double Attack</t>
  </si>
  <si>
    <t>Dual Wield</t>
  </si>
  <si>
    <t>Hand To Hand</t>
  </si>
  <si>
    <t>Kick</t>
  </si>
  <si>
    <t>Offense</t>
  </si>
  <si>
    <t>Riposte</t>
  </si>
  <si>
    <t>Sense Heading</t>
  </si>
  <si>
    <t>Swimming</t>
  </si>
  <si>
    <t>Taunt</t>
  </si>
  <si>
    <t>Throwing</t>
  </si>
  <si>
    <t>Triple Attack</t>
  </si>
  <si>
    <t>Abjuration</t>
  </si>
  <si>
    <t>Channeling</t>
  </si>
  <si>
    <t>Divination</t>
  </si>
  <si>
    <t>Forage</t>
  </si>
  <si>
    <t>Hide</t>
  </si>
  <si>
    <t>Meditate</t>
  </si>
  <si>
    <t>Sneak</t>
  </si>
  <si>
    <t>Tracking</t>
  </si>
  <si>
    <t>Disarm Traps</t>
  </si>
  <si>
    <t>Intimidation</t>
  </si>
  <si>
    <t>Percussion Instruments</t>
  </si>
  <si>
    <t>Pick Lock</t>
  </si>
  <si>
    <t>Safe Fall</t>
  </si>
  <si>
    <t>Sing</t>
  </si>
  <si>
    <t>Wind Instruments</t>
  </si>
  <si>
    <t>Brass Instruments</t>
  </si>
  <si>
    <t>Sense Traps</t>
  </si>
  <si>
    <t>Stringed Instruments</t>
  </si>
  <si>
    <t>Beastlord</t>
  </si>
  <si>
    <t>Berserker</t>
  </si>
  <si>
    <t>Frenzy</t>
  </si>
  <si>
    <t>Cleric</t>
  </si>
  <si>
    <t>Druid</t>
  </si>
  <si>
    <t>Enchanter</t>
  </si>
  <si>
    <t>Magician</t>
  </si>
  <si>
    <t>Monk</t>
  </si>
  <si>
    <t>Paladin</t>
  </si>
  <si>
    <t>Ranger</t>
  </si>
  <si>
    <t>Rogue</t>
  </si>
  <si>
    <t>Shadow Knight</t>
  </si>
  <si>
    <t>Shaman</t>
  </si>
  <si>
    <t>Warrior</t>
  </si>
  <si>
    <t>Wizard</t>
  </si>
  <si>
    <t>Dragon Punch</t>
  </si>
  <si>
    <t>Eagle Strike</t>
  </si>
  <si>
    <t>Feign Death</t>
  </si>
  <si>
    <t>Flying Kick</t>
  </si>
  <si>
    <t>Mend</t>
  </si>
  <si>
    <t>Tiger Claw</t>
  </si>
  <si>
    <t>Apply Poison</t>
  </si>
  <si>
    <t>Backstab</t>
  </si>
  <si>
    <t>Pick Pockets</t>
  </si>
  <si>
    <t>Specialize Abjure</t>
  </si>
  <si>
    <t>Specialize Alteration</t>
  </si>
  <si>
    <t>Specialize Conjuration</t>
  </si>
  <si>
    <t>Specialize Divination</t>
  </si>
  <si>
    <t>Specialize Evocation</t>
  </si>
  <si>
    <t>Parry/Block</t>
  </si>
  <si>
    <t>Total Skills</t>
  </si>
  <si>
    <t>Damage Shield</t>
  </si>
  <si>
    <t>No</t>
  </si>
  <si>
    <t>Teleport</t>
  </si>
  <si>
    <t>Haste</t>
  </si>
  <si>
    <t>Slow</t>
  </si>
  <si>
    <t>Stun</t>
  </si>
  <si>
    <t>Pets</t>
  </si>
  <si>
    <t>Charm</t>
  </si>
  <si>
    <t>Yes</t>
  </si>
  <si>
    <t>Damage Absorption</t>
  </si>
  <si>
    <t>Melee Damage</t>
  </si>
  <si>
    <t>Melee Mitigation</t>
  </si>
  <si>
    <t>Magic Damage (Direct Damage)</t>
  </si>
  <si>
    <t>Magic Damage (Damage over Time)</t>
  </si>
  <si>
    <t>Magic Mitigation</t>
  </si>
  <si>
    <t>-</t>
  </si>
  <si>
    <t>Barbarian</t>
  </si>
  <si>
    <t>Dark Elf</t>
  </si>
  <si>
    <t>Drakkin</t>
  </si>
  <si>
    <t>Dwarf</t>
  </si>
  <si>
    <t>Erudite</t>
  </si>
  <si>
    <t>Froglok</t>
  </si>
  <si>
    <t>Gnome</t>
  </si>
  <si>
    <t>Half-Elf</t>
  </si>
  <si>
    <t>Halfling</t>
  </si>
  <si>
    <t>High Elf</t>
  </si>
  <si>
    <t>Human</t>
  </si>
  <si>
    <t>Iksar</t>
  </si>
  <si>
    <t>Ogre</t>
  </si>
  <si>
    <t>Troll</t>
  </si>
  <si>
    <t>Vah Shir</t>
  </si>
  <si>
    <t>Wood Elf</t>
  </si>
  <si>
    <t>Strength</t>
  </si>
  <si>
    <t>Stamina</t>
  </si>
  <si>
    <t>Agility</t>
  </si>
  <si>
    <t>Dexterity</t>
  </si>
  <si>
    <t>Wisdom</t>
  </si>
  <si>
    <t>Intelligence</t>
  </si>
  <si>
    <t>Charisma</t>
  </si>
  <si>
    <t>Ultravision, Hide (50)</t>
  </si>
  <si>
    <t>Dragon Breath</t>
  </si>
  <si>
    <t>Slam, +10 Cold Resist</t>
  </si>
  <si>
    <t>+5 Magic Resistance, -5 Disease Resistance</t>
  </si>
  <si>
    <t>Infravision, +5 Poison Resistance, +5 Magic Resistance</t>
  </si>
  <si>
    <t>Ultravision, +15 Poison Resistance, +5 Magic Resistance, Swimming (125)</t>
  </si>
  <si>
    <t>Tinkering</t>
  </si>
  <si>
    <t>Infravision</t>
  </si>
  <si>
    <t>Infravision, Hide (50), Sneak (50), +5 Poison Resistance, +5 Disease Resistance, +5% Experience Bonus</t>
  </si>
  <si>
    <t>Armor Class Bonus, Hit Points Regeneration Bonus, Infravision, Forage (50), Swimming (100)</t>
  </si>
  <si>
    <t>Slam, Frontal Melee Stun Immunity, Faster Food/Drink Consumption</t>
  </si>
  <si>
    <t>Slam, Hit Points Regeneration Bonus, Infravision, -20 Fire Resistance</t>
  </si>
  <si>
    <t>Safe Fall, Infravision, Sneak (50), Faster Food/Drink Consumption</t>
  </si>
  <si>
    <t>Infravision, Hide (50), Sneak (50), Forage (50)</t>
  </si>
  <si>
    <t>Recommended Stats: +25 Stamina, +5 Agility</t>
  </si>
  <si>
    <t>Recommended Stats: +25 Agility, +5 Stamina</t>
  </si>
  <si>
    <t>Killed?</t>
  </si>
  <si>
    <t>Zone</t>
  </si>
  <si>
    <t>Name</t>
  </si>
  <si>
    <t>The Mines of Gloomingdeep</t>
  </si>
  <si>
    <t>Rufus</t>
  </si>
  <si>
    <t>Venomfang</t>
  </si>
  <si>
    <t>Spider Tamer Gugan</t>
  </si>
  <si>
    <t>3-4</t>
  </si>
  <si>
    <t>Rookfynn</t>
  </si>
  <si>
    <t>Sliver</t>
  </si>
  <si>
    <t>Ratasaurus</t>
  </si>
  <si>
    <t>Selandoor</t>
  </si>
  <si>
    <t>7-8</t>
  </si>
  <si>
    <t>Brokenclaw</t>
  </si>
  <si>
    <t>Slavemaster  Ruga</t>
  </si>
  <si>
    <t>Queen Gloomfang</t>
  </si>
  <si>
    <t>Pox</t>
  </si>
  <si>
    <t>Krenshin</t>
  </si>
  <si>
    <t>Overlord Gnikan</t>
  </si>
  <si>
    <t>Bloodmaw</t>
  </si>
  <si>
    <t>16-17</t>
  </si>
  <si>
    <t>Crescent Reach</t>
  </si>
  <si>
    <t>Mossback</t>
  </si>
  <si>
    <t>Blightfire Moors</t>
  </si>
  <si>
    <t>Cliffstalker</t>
  </si>
  <si>
    <t>The Ticking Crocodile</t>
  </si>
  <si>
    <t>Plaguebringer</t>
  </si>
  <si>
    <t>Nemarsarpe</t>
  </si>
  <si>
    <t>Goru`kar Mesa</t>
  </si>
  <si>
    <t>Dromek Provisioner</t>
  </si>
  <si>
    <t>Shadowed Men</t>
  </si>
  <si>
    <t>Temple Of Sol Ro</t>
  </si>
  <si>
    <t>Better</t>
  </si>
  <si>
    <t>Worse</t>
  </si>
  <si>
    <t>Death Fist Orcs</t>
  </si>
  <si>
    <t>Knights of Truth</t>
  </si>
  <si>
    <t>Guardians of the Vale</t>
  </si>
  <si>
    <t>Ashen Order</t>
  </si>
  <si>
    <t>Commons Residents</t>
  </si>
  <si>
    <t>Faction Name</t>
  </si>
  <si>
    <t>Kobolds of Gloomingdeep</t>
  </si>
  <si>
    <t>Mob</t>
  </si>
  <si>
    <t>Commonlands
Innothule Swamp
Kithicor Forest
Lavastorm Mountains
Lesser Faydark
Nektulos Forest
South Karana</t>
  </si>
  <si>
    <t>Deathfist orcs</t>
  </si>
  <si>
    <t>Commonlands
Nektulos Forest</t>
  </si>
  <si>
    <t>Uriasarpe</t>
  </si>
  <si>
    <t>Lost of the Windwillow</t>
  </si>
  <si>
    <t>Minohten</t>
  </si>
  <si>
    <t>Nymphs of the Windwillow</t>
  </si>
  <si>
    <t>Tarsiit Movila</t>
  </si>
  <si>
    <t>Tuffein</t>
  </si>
  <si>
    <t>Tuffein Leadership</t>
  </si>
  <si>
    <t>Blackfeather Raiders</t>
  </si>
  <si>
    <t>Overlord Mata Muram</t>
  </si>
  <si>
    <t>Riftseekers</t>
  </si>
  <si>
    <t>Children of Dranik</t>
  </si>
  <si>
    <t>Dranik Loyalists</t>
  </si>
  <si>
    <t>Best</t>
  </si>
  <si>
    <t>Hot Zones</t>
  </si>
  <si>
    <t>Leveling Guide</t>
  </si>
  <si>
    <t>The 1st of the month to the 10th:</t>
  </si>
  <si>
    <t>1-14</t>
  </si>
  <si>
    <t>Gloomingdeep Mines</t>
  </si>
  <si>
    <t>Befallen (5 - 20)</t>
  </si>
  <si>
    <t>Field of Bone</t>
  </si>
  <si>
    <t>Howling stones (45 - 60)</t>
  </si>
  <si>
    <t>14-28</t>
  </si>
  <si>
    <t>Paludal Caverns</t>
  </si>
  <si>
    <t>Crypt of Dalnir (25 - 35)</t>
  </si>
  <si>
    <t>20-30</t>
  </si>
  <si>
    <t>Warsliks Wood (forest giant camp)</t>
  </si>
  <si>
    <t>Frontier Mountains (22 - 45)</t>
  </si>
  <si>
    <t>26-30</t>
  </si>
  <si>
    <t>Marus Seru</t>
  </si>
  <si>
    <t>Lower Guk (30 - 50)</t>
  </si>
  <si>
    <t>30-40</t>
  </si>
  <si>
    <t>Eastern Wastes (southeast, mammoths/dervishes/wolves)</t>
  </si>
  <si>
    <t>Iceclad Ocean (28 - 45)</t>
  </si>
  <si>
    <t>32-40</t>
  </si>
  <si>
    <t>The Overthere</t>
  </si>
  <si>
    <t>Lake of Ill Omen (1 - 30)</t>
  </si>
  <si>
    <t>35-50+</t>
  </si>
  <si>
    <t>The Great Divide (shardwurms/frost giant fortress)</t>
  </si>
  <si>
    <t>Northern Plains of Karana (8 - 40)</t>
  </si>
  <si>
    <t>39-55+</t>
  </si>
  <si>
    <t>Ocean of Tears (seafury cyclops)</t>
  </si>
  <si>
    <t>Western Plains of Karana (3 - 35)</t>
  </si>
  <si>
    <t>45-60</t>
  </si>
  <si>
    <t>Burning Woods (forest giant fortress)</t>
  </si>
  <si>
    <t>Solusek's Eye (25 - 45)</t>
  </si>
  <si>
    <t>49-65</t>
  </si>
  <si>
    <t>Acrylia Caverns</t>
  </si>
  <si>
    <t>South Ro (8 - 25)</t>
  </si>
  <si>
    <t>Velketor's Labyrinth</t>
  </si>
  <si>
    <t>The Wakening Lands (40 - 55)</t>
  </si>
  <si>
    <t>55-65</t>
  </si>
  <si>
    <t>The Maiden's Eye</t>
  </si>
  <si>
    <t>Plane of Nightmare</t>
  </si>
  <si>
    <t>11th of the month to the 20th:</t>
  </si>
  <si>
    <t>60-65</t>
  </si>
  <si>
    <t>Plane of Tactics</t>
  </si>
  <si>
    <t>Gorge of King Xorb (10 - 25)</t>
  </si>
  <si>
    <t>West Commonlands (7 - 40)</t>
  </si>
  <si>
    <t>Eastern Plains of Karana (10 - 35)</t>
  </si>
  <si>
    <t>Tower of Frozen Shadow (30 - 55)</t>
  </si>
  <si>
    <t>Kaesora (30 - 50)</t>
  </si>
  <si>
    <t>Lake Rathetear (15 - 25)</t>
  </si>
  <si>
    <t>Oasis of Marr (8 - 40)</t>
  </si>
  <si>
    <t>Runnyeye Citadel (12 - 35)</t>
  </si>
  <si>
    <t>Nagafen's Lair (40 - 55)</t>
  </si>
  <si>
    <t>Stonebrunt Mountains (15 - 40)</t>
  </si>
  <si>
    <t>Guk (15 - 40)</t>
  </si>
  <si>
    <t>Warrens (5 - 30)</t>
  </si>
  <si>
    <t>21st of the month to last day of the month:</t>
  </si>
  <si>
    <t>The Burning Wood (35-50)</t>
  </si>
  <si>
    <t>Crystal Caverns (25-45)</t>
  </si>
  <si>
    <t>Erud's Crossing (7-17)</t>
  </si>
  <si>
    <t>Great Divide (30-50)</t>
  </si>
  <si>
    <t>Ruins of Old PaineelThe Hole (40-65)</t>
  </si>
  <si>
    <t>Kerra Isle (10-25)</t>
  </si>
  <si>
    <t>Najena (20-35)</t>
  </si>
  <si>
    <t>Permafrost Keep (15-50)</t>
  </si>
  <si>
    <t>Siren's Grotto (50-65)</t>
  </si>
  <si>
    <t>South Karana (15-35)</t>
  </si>
  <si>
    <t>Timorous Deep (15-50)</t>
  </si>
  <si>
    <t xml:space="preserve">Warsliks Woods (8-30) </t>
  </si>
  <si>
    <t>Haste Cap</t>
  </si>
  <si>
    <t>Levels  1-29</t>
  </si>
  <si>
    <t>Levels 30-49</t>
  </si>
  <si>
    <t>Levels 50-54</t>
  </si>
  <si>
    <t>Levels 55-59</t>
  </si>
  <si>
    <t>Levels 60-65</t>
  </si>
  <si>
    <t>Proc Chance</t>
  </si>
  <si>
    <t>Proc Chance = (WeaponSpeed * 2 / 600)</t>
  </si>
  <si>
    <t>Proc Chance += ProcChance * (dex * 0.075 / 100.0f)</t>
  </si>
  <si>
    <t>Proc Chance = (WeaponSpeed/300) * (1 + dex*0.00075)</t>
  </si>
  <si>
    <t>Race</t>
  </si>
  <si>
    <t>STR</t>
  </si>
  <si>
    <t>STA</t>
  </si>
  <si>
    <t>AGI</t>
  </si>
  <si>
    <t>DEX</t>
  </si>
  <si>
    <t>WIZ</t>
  </si>
  <si>
    <t>INT</t>
  </si>
  <si>
    <t>CHA</t>
  </si>
  <si>
    <t>Racial bonuses</t>
  </si>
  <si>
    <t>Class bonuses</t>
  </si>
  <si>
    <t>Race Rank</t>
  </si>
  <si>
    <t>Rank</t>
  </si>
  <si>
    <t>Cone DoT/debuff AoE</t>
  </si>
  <si>
    <t>Track, Safe Fall, Sneak, Hide, Forage, Sense Traps, Pick Lock</t>
  </si>
  <si>
    <t xml:space="preserve">Half Elf </t>
  </si>
  <si>
    <t xml:space="preserve">Vah Shir </t>
  </si>
  <si>
    <t>Safe Fall, Infravision</t>
  </si>
  <si>
    <t xml:space="preserve">Wood Elf </t>
  </si>
  <si>
    <t>Infravision, Sneak, Hide, Forage</t>
  </si>
  <si>
    <t>Regeneration, AC Bonus, Infravision, Swimming, Forage</t>
  </si>
  <si>
    <t>Slam, Frontal Slam Immunity</t>
  </si>
  <si>
    <t>Regeneration, Slam, Infravision, -20 Fire Resist</t>
  </si>
  <si>
    <t>Infravision, +5 Poison/Magic Resist</t>
  </si>
  <si>
    <t xml:space="preserve">Dark Elf </t>
  </si>
  <si>
    <t>Ultravision, Hide</t>
  </si>
  <si>
    <t>+5 Magic Resist, -5 Disease Resist</t>
  </si>
  <si>
    <t>Ultravision, Swimming</t>
  </si>
  <si>
    <t>Infravision, Sneak, Hide, +5 Poison/Disease Resist</t>
  </si>
  <si>
    <t xml:space="preserve">High Elf </t>
  </si>
  <si>
    <t>Track, Forage</t>
  </si>
  <si>
    <t>Safe Fall, Sneak</t>
  </si>
  <si>
    <t>Track, Forage, Hide, Sneak</t>
  </si>
  <si>
    <t xml:space="preserve">Halfling </t>
  </si>
  <si>
    <t>Safe Fall, Sneak, Hide, Sense Traps, Disarm Traps, Pick Lock, Pick Pocket</t>
  </si>
  <si>
    <t>Best Solo Class</t>
  </si>
  <si>
    <t>10 - #2 pet, FD, fear, #1 LL, #1 DoT's, #1 mana regen, mez, root, snare</t>
  </si>
  <si>
    <t>10 - #1 pet, #2 DD's, #2 AoE DD's, #1 DS</t>
  </si>
  <si>
    <t>9 - tank, FD, fear, #2 LL, #2 LL pet (#6), HT, snare</t>
  </si>
  <si>
    <t>Beastlord?</t>
  </si>
  <si>
    <t>9 - tanky, #3 pet, #1 pet buffs, heals, buffs</t>
  </si>
  <si>
    <t>Shaman?</t>
  </si>
  <si>
    <t>Soloing Ability Outside</t>
  </si>
  <si>
    <t>10 - #1 DoT's, fear, snare, #2 pet, #1 LL, #1 mana regen, root, mez, FD</t>
  </si>
  <si>
    <t>9 - #3 DoT's, AoE snare, AoE root, snare, #3 DD's, #3 AoE DD's, speed, #2 heals, #1 self-DS</t>
  </si>
  <si>
    <t>9 - #1 DD's, #1 AoE DD's, AoE snare, root</t>
  </si>
  <si>
    <t>9 - #1 ranged DPS, snare, root, heals, DD's, DoT's, speed</t>
  </si>
  <si>
    <t>9 - #1 pet, #2 DD's, #2 AoE DD's, #1 DS</t>
  </si>
  <si>
    <t>Soloing Ability in Dungeons</t>
  </si>
  <si>
    <t>10 - #1 pet, #1 DS, #2 AoE DD's, #2 DD's</t>
  </si>
  <si>
    <t>9 - tank, #2 LL tank pet, #2 LL, FD, DoT's, HT</t>
  </si>
  <si>
    <t>9 - #2 pet, #1 LL, FD, mez, root, #1 mana regen, #1 DoT's</t>
  </si>
  <si>
    <t>7 - tanky, #5 pet, #1 buffs, #3 heals, #2 DoT's</t>
  </si>
  <si>
    <t>Soloing Bosses</t>
  </si>
  <si>
    <t>10 - #1 LL, #1 mana regen, #1 DoT's, #2 pet</t>
  </si>
  <si>
    <t>9 - #1 pet, #1 DS, #2 DD's</t>
  </si>
  <si>
    <t>8 - tank, #2 LL, #2 LL tank pet, DoT's, HT</t>
  </si>
  <si>
    <t>Ranger?</t>
  </si>
  <si>
    <t>Armor</t>
  </si>
  <si>
    <t>Lay Hands</t>
  </si>
  <si>
    <t>Intimidation/Instill Doubt</t>
  </si>
  <si>
    <t>ü</t>
  </si>
  <si>
    <t>Piercing</t>
  </si>
  <si>
    <t>Hand to Hand</t>
  </si>
  <si>
    <t>Dragon Punch/Tail Rake</t>
  </si>
  <si>
    <t>Round Kick</t>
  </si>
  <si>
    <t>Quest Name</t>
  </si>
  <si>
    <t>NPC</t>
  </si>
  <si>
    <t>Done</t>
  </si>
  <si>
    <t>Basic Training</t>
  </si>
  <si>
    <t>Speak with Guard Rahtiz</t>
  </si>
  <si>
    <t>Clearing the Vermin Nests</t>
  </si>
  <si>
    <t>Rebellion Reloaded</t>
  </si>
  <si>
    <t>Spider Caves</t>
  </si>
  <si>
    <t>Arachnida</t>
  </si>
  <si>
    <t>Arachnophobia (Group)</t>
  </si>
  <si>
    <t>Busted Locks</t>
  </si>
  <si>
    <t>Scouting Gloomingdeep</t>
  </si>
  <si>
    <t>Sabotage</t>
  </si>
  <si>
    <t>The Battle of Gloomingdeep</t>
  </si>
  <si>
    <t>Kobold Leadership</t>
  </si>
  <si>
    <t>Freedom's Stand (Group)</t>
  </si>
  <si>
    <t>Flutterwing's Dilemma</t>
  </si>
  <si>
    <t>Goblin Treachery</t>
  </si>
  <si>
    <t>Pit Fiend (Group)</t>
  </si>
  <si>
    <t>New Beginnings</t>
  </si>
  <si>
    <t>Plane of Knowledge</t>
  </si>
  <si>
    <t>Castlen Drewe</t>
  </si>
  <si>
    <t>Errands for Castlen</t>
  </si>
  <si>
    <t>Vivian the True</t>
  </si>
  <si>
    <t>Common Cents</t>
  </si>
  <si>
    <t>Desert Crawl</t>
  </si>
  <si>
    <t>Elusive Wisps (Old Nektulos)</t>
  </si>
  <si>
    <t>Haunted Butcherblock</t>
  </si>
  <si>
    <t>Protecting the High Pass</t>
  </si>
  <si>
    <t>Scouting Blackburrow</t>
  </si>
  <si>
    <t>The Frozen Crystal</t>
  </si>
  <si>
    <t>Within the Warrens</t>
  </si>
  <si>
    <t>Level Obtained</t>
  </si>
  <si>
    <t>Hit Points</t>
  </si>
  <si>
    <t>Armor Class</t>
  </si>
  <si>
    <t>Magic Resist</t>
  </si>
  <si>
    <t>Cold Resist</t>
  </si>
  <si>
    <t>Fire Resist</t>
  </si>
  <si>
    <t>Poison Resist</t>
  </si>
  <si>
    <t>Disease Resist</t>
  </si>
  <si>
    <t>Min Damage</t>
  </si>
  <si>
    <t>Max Damage</t>
  </si>
  <si>
    <t>HP Regen</t>
  </si>
  <si>
    <t>Attack Speed</t>
  </si>
  <si>
    <t>DD</t>
  </si>
  <si>
    <t>Quad Attack</t>
  </si>
  <si>
    <t>Root</t>
  </si>
  <si>
    <t>Enrage</t>
  </si>
  <si>
    <t>Assassinate</t>
  </si>
  <si>
    <t>Immune to Fear</t>
  </si>
  <si>
    <t>Bought?</t>
  </si>
  <si>
    <t>52</t>
  </si>
  <si>
    <t>0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</si>
  <si>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</si>
  <si>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</si>
  <si>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</si>
  <si>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</si>
  <si>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</si>
  <si>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</si>
  <si>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</si>
  <si>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</si>
  <si>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</si>
  <si>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</si>
  <si>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</si>
  <si>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</si>
  <si>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</si>
  <si>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s</t>
  </si>
  <si>
    <t>n</t>
  </si>
  <si>
    <t>o</t>
  </si>
  <si>
    <t>p</t>
  </si>
  <si>
    <t>q</t>
  </si>
  <si>
    <t>r</t>
  </si>
  <si>
    <t>t</t>
  </si>
  <si>
    <t>u</t>
  </si>
  <si>
    <t>v</t>
  </si>
  <si>
    <t>w</t>
  </si>
  <si>
    <t>x</t>
  </si>
  <si>
    <t>y</t>
  </si>
  <si>
    <t>z</t>
  </si>
  <si>
    <t>Pendril's Animation</t>
  </si>
  <si>
    <t>Cavorting Bones</t>
  </si>
  <si>
    <t>Necro</t>
  </si>
  <si>
    <t>Juli's Animation</t>
  </si>
  <si>
    <t>Elementalkin Water</t>
  </si>
  <si>
    <t>Elementalkin Fire</t>
  </si>
  <si>
    <t>Elementalkin Air</t>
  </si>
  <si>
    <t>Learing Corpse</t>
  </si>
  <si>
    <t>Elementalkin Earth</t>
  </si>
  <si>
    <t>Elementaling Water</t>
  </si>
  <si>
    <t>Elementaling Fire</t>
  </si>
  <si>
    <t>Mircyl's Animation</t>
  </si>
  <si>
    <t>Elementaling Air</t>
  </si>
  <si>
    <t>Spirit of Sharik</t>
  </si>
  <si>
    <t>Bone Walk</t>
  </si>
  <si>
    <t>Kilan's Animation</t>
  </si>
  <si>
    <t>Elementaling Earth</t>
  </si>
  <si>
    <t>Elemental Water</t>
  </si>
  <si>
    <t>Elemental Fire</t>
  </si>
  <si>
    <t>Convoke Shadow</t>
  </si>
  <si>
    <t>Elemental Air</t>
  </si>
  <si>
    <t>Elemental Earth</t>
  </si>
  <si>
    <t>Shalee's Animation</t>
  </si>
  <si>
    <t>Minor Summoning Water</t>
  </si>
  <si>
    <t>Minor Summoning Fire</t>
  </si>
  <si>
    <t>Spirit of Khaliz</t>
  </si>
  <si>
    <t>Restless Bones</t>
  </si>
  <si>
    <t>Minor Summoning Air</t>
  </si>
  <si>
    <t>Sisna's Animation</t>
  </si>
  <si>
    <t>Minor Summoning Earth</t>
  </si>
  <si>
    <t>Lesser Summoning Water</t>
  </si>
  <si>
    <t>Lesser Summoning Fire</t>
  </si>
  <si>
    <t>Animate Dead</t>
  </si>
  <si>
    <t>Lesser Summoning Air</t>
  </si>
  <si>
    <t>Spirit of Keshuval</t>
  </si>
  <si>
    <t>Lesser Summoning Earth</t>
  </si>
  <si>
    <t>Sagar's Animation</t>
  </si>
  <si>
    <t>Summoning Water</t>
  </si>
  <si>
    <t>Summoning Fire</t>
  </si>
  <si>
    <t>Summoning Air</t>
  </si>
  <si>
    <t>Haunting Corpse</t>
  </si>
  <si>
    <t>Summoning Earth</t>
  </si>
  <si>
    <t>Greater Summoning Water</t>
  </si>
  <si>
    <t>Greater Summoning Fire</t>
  </si>
  <si>
    <t>Greater Summoning Air</t>
  </si>
  <si>
    <t>Uleen's Animation</t>
  </si>
  <si>
    <t>Summon Dead</t>
  </si>
  <si>
    <t>Greater Summoning Earth</t>
  </si>
  <si>
    <t>Spirit of Herikol</t>
  </si>
  <si>
    <t>Monster Summoning I</t>
  </si>
  <si>
    <t>Boltran's Animation</t>
  </si>
  <si>
    <t>Minor Conjuration Water</t>
  </si>
  <si>
    <t>Minor Conjuration Fire</t>
  </si>
  <si>
    <t>Companion Spirit</t>
  </si>
  <si>
    <t>Minor Conjuration Air</t>
  </si>
  <si>
    <t>Invoke Shadow</t>
  </si>
  <si>
    <t>Minor Conjuration Earth</t>
  </si>
  <si>
    <t>Lesser Conjuration Water</t>
  </si>
  <si>
    <t>Lesser Conjuration Fire</t>
  </si>
  <si>
    <t>Vigilant Spirit</t>
  </si>
  <si>
    <t>Aanya's Animation</t>
  </si>
  <si>
    <t>Lesser Conjuration Air</t>
  </si>
  <si>
    <t>Malignant Dead</t>
  </si>
  <si>
    <t>Spirit of Yekan</t>
  </si>
  <si>
    <t>Lesser Conjuration Earth</t>
  </si>
  <si>
    <t>Guardian Spirit</t>
  </si>
  <si>
    <t>Yegoreff's Animation</t>
  </si>
  <si>
    <t>Conjuration Water</t>
  </si>
  <si>
    <t>Conjuration Fire</t>
  </si>
  <si>
    <t>Conjuration Air</t>
  </si>
  <si>
    <t>Cackling Bones</t>
  </si>
  <si>
    <t>12 (10%)</t>
  </si>
  <si>
    <t>Conjuration Earth</t>
  </si>
  <si>
    <t>Frenzied Spirit</t>
  </si>
  <si>
    <t>Spirit of Kashek</t>
  </si>
  <si>
    <t>Greater Conjuration Earth</t>
  </si>
  <si>
    <t>Greater Conjuration Fire</t>
  </si>
  <si>
    <t>Kintaz's Animation</t>
  </si>
  <si>
    <t>Greater Conjuration Air</t>
  </si>
  <si>
    <t>Invoke Death</t>
  </si>
  <si>
    <t>105 (10%)</t>
  </si>
  <si>
    <t>Greater Conjuration Water</t>
  </si>
  <si>
    <t>Monster Summoning II</t>
  </si>
  <si>
    <t>Manifest Elements (Mage Epic)</t>
  </si>
  <si>
    <t>85/145</t>
  </si>
  <si>
    <t>Vocarate Earth</t>
  </si>
  <si>
    <t>Vocarate Fire</t>
  </si>
  <si>
    <t>Minion of Shadows</t>
  </si>
  <si>
    <t>Vocarate Air</t>
  </si>
  <si>
    <t>Spirit of Zehkes</t>
  </si>
  <si>
    <t>Vocarate Water</t>
  </si>
  <si>
    <t>Spirit of Omakin</t>
  </si>
  <si>
    <t>Rage of Zomm</t>
  </si>
  <si>
    <t>Zumaik's Animation</t>
  </si>
  <si>
    <t>Spirit of the Howler</t>
  </si>
  <si>
    <t>Servant of Bones</t>
  </si>
  <si>
    <t>Greater Vocaration Earth</t>
  </si>
  <si>
    <t>Greater Vocaration Fire</t>
  </si>
  <si>
    <t>Spirit of Khurenz</t>
  </si>
  <si>
    <t>Emissary of Thule</t>
  </si>
  <si>
    <t>150 (15%)</t>
  </si>
  <si>
    <t>Greater Vocaration Air</t>
  </si>
  <si>
    <t>Greater Vocaration Water</t>
  </si>
  <si>
    <t>Spirit of Khati Sha</t>
  </si>
  <si>
    <t>Monster Summoning III</t>
  </si>
  <si>
    <t>True Spirit</t>
  </si>
  <si>
    <t>Legacy of Zek</t>
  </si>
  <si>
    <t>Ward of Xegony</t>
  </si>
  <si>
    <t>Aeldorb's Animation</t>
  </si>
  <si>
    <t>Spirit of Arag</t>
  </si>
  <si>
    <t>Servant of Marr</t>
  </si>
  <si>
    <t>Child of Ro</t>
  </si>
  <si>
    <t>Saryrn's Companion</t>
  </si>
  <si>
    <t>Spirit of Sorsha</t>
  </si>
  <si>
    <t>#3</t>
  </si>
  <si>
    <t>Monster Summoning IV</t>
  </si>
  <si>
    <t>Child of Bertoxxulous</t>
  </si>
  <si>
    <t>150 (20%)</t>
  </si>
  <si>
    <t>#1</t>
  </si>
  <si>
    <t>Rathe's Son</t>
  </si>
  <si>
    <t>#2</t>
  </si>
  <si>
    <t>Pet Bonus</t>
  </si>
  <si>
    <t>Pet Buffs
(from your own spells &amp;
 summoned items)</t>
  </si>
  <si>
    <t>ATK</t>
  </si>
  <si>
    <t>AC</t>
  </si>
  <si>
    <t>HP</t>
  </si>
  <si>
    <t>All Resists</t>
  </si>
  <si>
    <t>DD Proc
(necro's is LL)</t>
  </si>
  <si>
    <t>Stun Proc</t>
  </si>
  <si>
    <t>Heal</t>
  </si>
  <si>
    <t>Movement Speed</t>
  </si>
  <si>
    <t>Melee Bonus</t>
  </si>
  <si>
    <t xml:space="preserve"> #1</t>
  </si>
  <si>
    <t>* 1 min buff: HP regen +80, +15% melee bonus</t>
  </si>
  <si>
    <t xml:space="preserve"> #2</t>
  </si>
  <si>
    <t xml:space="preserve"> #3</t>
  </si>
  <si>
    <t>Pet Items</t>
  </si>
  <si>
    <t>Summon Phantom Plate</t>
  </si>
  <si>
    <t xml:space="preserve"> • warrior pets only</t>
  </si>
  <si>
    <t>Muzzle of Mardu</t>
  </si>
  <si>
    <t>Girdle of Magi`Kot</t>
  </si>
  <si>
    <t>Blade of the Kedge</t>
  </si>
  <si>
    <t xml:space="preserve"> • +3 cold damage</t>
  </si>
  <si>
    <t>Summon Elemental Defender</t>
  </si>
  <si>
    <t>Summon Elemental Blanket</t>
  </si>
  <si>
    <t>Summon Jewelry Bag</t>
  </si>
  <si>
    <t xml:space="preserve"> • fire elementals (lvl 52 spells and up) only</t>
  </si>
  <si>
    <t>Alternate Advancement</t>
  </si>
  <si>
    <t>Damage Avoidance</t>
  </si>
  <si>
    <t>Flurry</t>
  </si>
  <si>
    <t>Critical Hit Chance</t>
  </si>
  <si>
    <t>Bottom Line
(stat caps unknown)</t>
  </si>
  <si>
    <t>Bonus</t>
  </si>
  <si>
    <t>Proc Damage</t>
  </si>
  <si>
    <t>Weapons Procs</t>
  </si>
  <si>
    <t>Stun (s)</t>
  </si>
  <si>
    <t>Attack</t>
  </si>
  <si>
    <t>Acquired?</t>
  </si>
  <si>
    <t>Resist (lower is better)</t>
  </si>
  <si>
    <t>Damage</t>
  </si>
  <si>
    <t>Damage Per Tick</t>
  </si>
  <si>
    <t>Number of Ticks</t>
  </si>
  <si>
    <t>Duration (Seconds)</t>
  </si>
  <si>
    <t>Cast Time (Seconds)</t>
  </si>
  <si>
    <t>Total Damage</t>
  </si>
  <si>
    <t>Damage/Mana Ratio</t>
  </si>
  <si>
    <t xml:space="preserve"> Trivial (Research)</t>
  </si>
  <si>
    <t>How to Find</t>
  </si>
  <si>
    <t>-2</t>
  </si>
  <si>
    <t>Skill Type</t>
  </si>
  <si>
    <t>.</t>
  </si>
  <si>
    <t>.5</t>
  </si>
  <si>
    <t>-5</t>
  </si>
  <si>
    <t>-6</t>
  </si>
  <si>
    <t>-7</t>
  </si>
  <si>
    <t>.4</t>
  </si>
  <si>
    <t>.3</t>
  </si>
  <si>
    <t>-8</t>
  </si>
  <si>
    <t>-82</t>
  </si>
  <si>
    <t>-9</t>
  </si>
  <si>
    <t>Effects</t>
  </si>
  <si>
    <t>.2</t>
  </si>
  <si>
    <t>.22</t>
  </si>
  <si>
    <t>Words (Research)</t>
  </si>
  <si>
    <t>Words (Research) 2</t>
  </si>
  <si>
    <t>Words (Research) 3</t>
  </si>
  <si>
    <t>N</t>
  </si>
  <si>
    <t>True North</t>
  </si>
  <si>
    <t>Unresistable</t>
  </si>
  <si>
    <t>Summon Drink</t>
  </si>
  <si>
    <t>Y</t>
  </si>
  <si>
    <t>Minor Shielding</t>
  </si>
  <si>
    <t>Flare</t>
  </si>
  <si>
    <t>Summon Dagger</t>
  </si>
  <si>
    <t>Fire Flux</t>
  </si>
  <si>
    <t>Reclaim Energy</t>
  </si>
  <si>
    <t>Summon Food</t>
  </si>
  <si>
    <t>Burst of Flame</t>
  </si>
  <si>
    <t>Summon Brass Choker</t>
  </si>
  <si>
    <t>Summon Bandages</t>
  </si>
  <si>
    <t>Sense Summoned</t>
  </si>
  <si>
    <t>Summon Wisp</t>
  </si>
  <si>
    <t>Burn</t>
  </si>
  <si>
    <t>Lesser Shielding</t>
  </si>
  <si>
    <t>Flame Bolt</t>
  </si>
  <si>
    <t>Eye of Zomm</t>
  </si>
  <si>
    <t>Dimensional Pocket</t>
  </si>
  <si>
    <t>Renew Elements</t>
  </si>
  <si>
    <t>Shock of Blades</t>
  </si>
  <si>
    <t>Shield of Fire</t>
  </si>
  <si>
    <t>Summon Linen Mantle</t>
  </si>
  <si>
    <t>Invisibility</t>
  </si>
  <si>
    <t>Staff of Tracing</t>
  </si>
  <si>
    <t>Ward Summoned</t>
  </si>
  <si>
    <t>Summon Fang</t>
  </si>
  <si>
    <t>Summon Tarnished Bauble</t>
  </si>
  <si>
    <t>Rain of Blades</t>
  </si>
  <si>
    <t>Cancel Magic</t>
  </si>
  <si>
    <t>Burnout</t>
  </si>
  <si>
    <t>Column of Fire</t>
  </si>
  <si>
    <t>Phantom Leather</t>
  </si>
  <si>
    <t>Wuggan's Lesser Appraisal</t>
  </si>
  <si>
    <t>Wuggan's Lesser Discombobulation</t>
  </si>
  <si>
    <t>Wuggan's Lesser Extrication</t>
  </si>
  <si>
    <t>Staff of Warding</t>
  </si>
  <si>
    <t>Summon Throwing Dagger</t>
  </si>
  <si>
    <t>Summon Heatstone</t>
  </si>
  <si>
    <t>Shock of Flame</t>
  </si>
  <si>
    <t>Summon Tiny Ring</t>
  </si>
  <si>
    <t>Shielding</t>
  </si>
  <si>
    <t>Focus Primitive Spellcaster's Empowering Essence</t>
  </si>
  <si>
    <t>Focus Rudimentary Spellcaster's Empowering Essence</t>
  </si>
  <si>
    <t>Focus Crude Spellcaster's Empowering Essence</t>
  </si>
  <si>
    <t>See Invisible</t>
  </si>
  <si>
    <t>Summon Phantom Leather</t>
  </si>
  <si>
    <t>Summon Waterstone</t>
  </si>
  <si>
    <t>Rain of Fire</t>
  </si>
  <si>
    <t>Renew Summoning</t>
  </si>
  <si>
    <t>Expulse Summoned</t>
  </si>
  <si>
    <t>Bolt of Flame</t>
  </si>
  <si>
    <t>Elemental Shield</t>
  </si>
  <si>
    <t>Tiny Companion</t>
  </si>
  <si>
    <t>Shield of Flame</t>
  </si>
  <si>
    <t>Summon Arrows</t>
  </si>
  <si>
    <t>Spear of Warding</t>
  </si>
  <si>
    <t>Summon Jade Bracelet</t>
  </si>
  <si>
    <t>Summon Wooden Bracelet</t>
  </si>
  <si>
    <t>Focus Makeshift Spellcaster's Empowering Essence</t>
  </si>
  <si>
    <t>Focus Mass Primitive Spellcaster's Empowering Essence</t>
  </si>
  <si>
    <t>Focus Mass Rudimentary Spellcaster's Empowering Essence</t>
  </si>
  <si>
    <t>Focus Mass Crude Spellcaster's Empowering Essence</t>
  </si>
  <si>
    <t>Summon Silver Choker</t>
  </si>
  <si>
    <t>Cornucopia</t>
  </si>
  <si>
    <t>Malaise</t>
  </si>
  <si>
    <t>Flame Flux</t>
  </si>
  <si>
    <t>Everfount</t>
  </si>
  <si>
    <t>Shock of Spikes</t>
  </si>
  <si>
    <t>Wuggan's Appraisal</t>
  </si>
  <si>
    <t>Wuggan's Discombobulation</t>
  </si>
  <si>
    <t>Wuggan's Extrication</t>
  </si>
  <si>
    <t>Staff of Runes</t>
  </si>
  <si>
    <t>Major Shielding</t>
  </si>
  <si>
    <t>Focus Mass Makeshift Spellcaster's Empowering Essence</t>
  </si>
  <si>
    <t>Dismiss Summoned</t>
  </si>
  <si>
    <t>Summon Phantom Chain</t>
  </si>
  <si>
    <t>Phantom Chain</t>
  </si>
  <si>
    <t>Rain of Spikes</t>
  </si>
  <si>
    <t>Sword of Runes</t>
  </si>
  <si>
    <t>Expedience</t>
  </si>
  <si>
    <t>Summon Leather Mantle</t>
  </si>
  <si>
    <t>Inferno Shield</t>
  </si>
  <si>
    <t>Expel Summoned</t>
  </si>
  <si>
    <t>Summon Coldstone</t>
  </si>
  <si>
    <t>Burnout II</t>
  </si>
  <si>
    <t>Summon Shiny Bauble</t>
  </si>
  <si>
    <t>Dimensional Hole</t>
  </si>
  <si>
    <t>Focus Elementary Spellcaster's Empowering Essence</t>
  </si>
  <si>
    <t>Blaze</t>
  </si>
  <si>
    <t>Summon Shard of the Core</t>
  </si>
  <si>
    <t>Nullify Magic</t>
  </si>
  <si>
    <t>Greater Shielding</t>
  </si>
  <si>
    <t>Wuggan's Greater Appraisal</t>
  </si>
  <si>
    <t>Staff of Symbols</t>
  </si>
  <si>
    <t>Cinder Bolt</t>
  </si>
  <si>
    <t>Refresh Summoning</t>
  </si>
  <si>
    <t>Wuggan's Greater Discombobulation</t>
  </si>
  <si>
    <t>Wuggan's Greater Extrication</t>
  </si>
  <si>
    <t>Focus Mass Elementary Spellcaster's Empowering Essence</t>
  </si>
  <si>
    <t>Dagger of Symbols</t>
  </si>
  <si>
    <t>Rain of Lava</t>
  </si>
  <si>
    <t>Summon Ring of Flight</t>
  </si>
  <si>
    <t>Summon Twisted Ring</t>
  </si>
  <si>
    <t>Barrier of Combustion</t>
  </si>
  <si>
    <t>Flame Arc</t>
  </si>
  <si>
    <t>Focus Modest Spellcaster's Empowering Essence</t>
  </si>
  <si>
    <t>Elemental Armor</t>
  </si>
  <si>
    <t>Shock of Swords</t>
  </si>
  <si>
    <t>Phantom Plate</t>
  </si>
  <si>
    <t>Summon Opal Bracelet</t>
  </si>
  <si>
    <t>Summon Orb of Exploration</t>
  </si>
  <si>
    <t>Bounce</t>
  </si>
  <si>
    <t>Elemental Maelstrom</t>
  </si>
  <si>
    <t>Arch Shielding</t>
  </si>
  <si>
    <t>Malaisement</t>
  </si>
  <si>
    <t>Modulating Rod</t>
  </si>
  <si>
    <t>Primal Remedy</t>
  </si>
  <si>
    <t>Summon Stone Bracelet</t>
  </si>
  <si>
    <t>Focus Mass Modest Spellcaster's Empowering Essence</t>
  </si>
  <si>
    <t>Summon Orb</t>
  </si>
  <si>
    <t>Shield of Lava</t>
  </si>
  <si>
    <t>Ward of Calliav</t>
  </si>
  <si>
    <t>Burnout III</t>
  </si>
  <si>
    <t>Lava Bolt</t>
  </si>
  <si>
    <t>Banish Summoned</t>
  </si>
  <si>
    <t>Rain of Swords</t>
  </si>
  <si>
    <t>Summon Golden Choker</t>
  </si>
  <si>
    <t>Focus Simple Spellcaster's Empowering Essence</t>
  </si>
  <si>
    <t>Malosi</t>
  </si>
  <si>
    <t>Scintillation</t>
  </si>
  <si>
    <t>Gift of Xev</t>
  </si>
  <si>
    <t>Summon Silken Mantle</t>
  </si>
  <si>
    <t>Char</t>
  </si>
  <si>
    <t>Phantom Armor</t>
  </si>
  <si>
    <t>Bristlebane's Bundle</t>
  </si>
  <si>
    <t>Summon Brilliant Bauble</t>
  </si>
  <si>
    <t>Transon's Elemental Infusion</t>
  </si>
  <si>
    <t>Elemental Empathy</t>
  </si>
  <si>
    <t>Annul Magic</t>
  </si>
  <si>
    <t>Boon of Immolation</t>
  </si>
  <si>
    <t>Quiver of Marr</t>
  </si>
  <si>
    <t>Shield of the Magi</t>
  </si>
  <si>
    <t>Scars of Sigil</t>
  </si>
  <si>
    <t>Bandoleer of Luclin</t>
  </si>
  <si>
    <t>Summon Ruby Bracelet</t>
  </si>
  <si>
    <t>Veil of Elements</t>
  </si>
  <si>
    <t>Phantasmal Armor</t>
  </si>
  <si>
    <t>Elemental Cloak</t>
  </si>
  <si>
    <t>Kindle</t>
  </si>
  <si>
    <t>Summon Iron Bracelet</t>
  </si>
  <si>
    <t>Elemental Draw</t>
  </si>
  <si>
    <t>Focus Mass Simple Spellcaster's Empowering Essence</t>
  </si>
  <si>
    <t>Wrath of the Elements</t>
  </si>
  <si>
    <t>Burnout IV</t>
  </si>
  <si>
    <t>Sirocco</t>
  </si>
  <si>
    <t>Pouch of Quellious</t>
  </si>
  <si>
    <t>Focus Spellcaster's Empowering Essence</t>
  </si>
  <si>
    <t>Earthen Strength</t>
  </si>
  <si>
    <t>Exile Summoned</t>
  </si>
  <si>
    <t>Cadeau of Flame</t>
  </si>
  <si>
    <t>Dyzil's Deafening Decoy</t>
  </si>
  <si>
    <t>Mass Mystical Transvergence</t>
  </si>
  <si>
    <t>Rod of Mystical Transvergence</t>
  </si>
  <si>
    <t>Shock of Steel</t>
  </si>
  <si>
    <t>Eye of Tallon</t>
  </si>
  <si>
    <t>Malosini</t>
  </si>
  <si>
    <t>Transon's Phantasmal Protection</t>
  </si>
  <si>
    <t>Guard of Calliav</t>
  </si>
  <si>
    <t>Valiant Companion</t>
  </si>
  <si>
    <t>Seeking Flame of Seukor</t>
  </si>
  <si>
    <t>Manastorm</t>
  </si>
  <si>
    <t>Manifest Elements</t>
  </si>
  <si>
    <t>Focus Mass Spellcaster's Empowering Essence</t>
  </si>
  <si>
    <t>Maelstrom of Electricity</t>
  </si>
  <si>
    <t>Banishment</t>
  </si>
  <si>
    <t>Aegis of Ro</t>
  </si>
  <si>
    <t>Mala</t>
  </si>
  <si>
    <t>Ancient Shock of Sun</t>
  </si>
  <si>
    <t>Ancient Burnout Blaze</t>
  </si>
  <si>
    <t>Shock of Fiery Blades</t>
  </si>
  <si>
    <t>Transon's Elemental Renewal</t>
  </si>
  <si>
    <t>Wind of the Desert</t>
  </si>
  <si>
    <t>Focus Refined Spellcaster's Empowering Essence</t>
  </si>
  <si>
    <t>Belt of Magi'Kot</t>
  </si>
  <si>
    <t>Blade of Walnan</t>
  </si>
  <si>
    <t>Flameshield of Ro</t>
  </si>
  <si>
    <t>Summon Platinum Choker</t>
  </si>
  <si>
    <t>Summon Runed Mantle</t>
  </si>
  <si>
    <t>Summon Sapphire Bracelet</t>
  </si>
  <si>
    <t>Summon Spiked Ring</t>
  </si>
  <si>
    <t>Summon Glowing Bauble</t>
  </si>
  <si>
    <t>Shield of the Arcane</t>
  </si>
  <si>
    <t>Firebolt of Tallon</t>
  </si>
  <si>
    <t>Elemental Barrier</t>
  </si>
  <si>
    <t>Summon Steel Bracelet</t>
  </si>
  <si>
    <t>Summon Lava Orb</t>
  </si>
  <si>
    <t>Xegony's Phantasmal Guard</t>
  </si>
  <si>
    <t>Fist of Ixiblat</t>
  </si>
  <si>
    <t>Talisman of Return</t>
  </si>
  <si>
    <t>Burnout V</t>
  </si>
  <si>
    <t>Sun Storm</t>
  </si>
  <si>
    <t>Imbue Earth</t>
  </si>
  <si>
    <t>Burning Sand</t>
  </si>
  <si>
    <t>Black Steel</t>
  </si>
  <si>
    <t>Malosinia</t>
  </si>
  <si>
    <t>Elemental Silence</t>
  </si>
  <si>
    <t>Maelstrom of Ro</t>
  </si>
  <si>
    <t>Girdle of Magi'Kot</t>
  </si>
  <si>
    <t>Destroy Summoned</t>
  </si>
  <si>
    <t>Planar Renewal</t>
  </si>
  <si>
    <t>Shield of Maelin</t>
  </si>
  <si>
    <t>Maelstrom of Thunder</t>
  </si>
  <si>
    <t>Imbue Air</t>
  </si>
  <si>
    <t>Protection of Calliav</t>
  </si>
  <si>
    <t>Focus Mass Refined Spellcaster's Empowering Essence</t>
  </si>
  <si>
    <t>Sun Vortex</t>
  </si>
  <si>
    <t>Imbue Fire</t>
  </si>
  <si>
    <t>Imbue Water</t>
  </si>
  <si>
    <t>Call of the Arch Mage</t>
  </si>
  <si>
    <t>Elemental Siphon</t>
  </si>
  <si>
    <t>Rock of Taelosia</t>
  </si>
  <si>
    <t>Ancient Chaos Vortex</t>
  </si>
  <si>
    <t>Focus Intricate Spellcaster's Empowering Essence</t>
  </si>
  <si>
    <t>Status</t>
  </si>
  <si>
    <t>Faction Hit</t>
  </si>
  <si>
    <t>Bloodsabers</t>
  </si>
  <si>
    <t>Dismal Rage</t>
  </si>
  <si>
    <t>+</t>
  </si>
  <si>
    <t>[Quest] Assist the Great Xelha (East Freeport - Xelha Nevagon)</t>
  </si>
  <si>
    <t>Opal Dark Briar</t>
  </si>
  <si>
    <t>Craknek Warriors</t>
  </si>
  <si>
    <t>[Quest] Crushbone Belts (South Kaladim - Canloe Nusback)</t>
  </si>
  <si>
    <t>Kazon Stormhammer</t>
  </si>
  <si>
    <t>Merchants of Kaladim</t>
  </si>
  <si>
    <t>Miners Guild 249</t>
  </si>
  <si>
    <t>Storm Guard</t>
  </si>
  <si>
    <t>Corrupt Qeynos Guards</t>
  </si>
  <si>
    <t>[Quest] Deathfist Slashed Belts (East Freeport - Cain Darkmoore)</t>
  </si>
  <si>
    <t>Freeport Militia</t>
  </si>
  <si>
    <t>Guards of Qeynos</t>
  </si>
  <si>
    <t>Steel Warriors</t>
  </si>
  <si>
    <t>Cabilis Residents</t>
  </si>
  <si>
    <t>[Quest] Exterminator (Cabilis)</t>
  </si>
  <si>
    <t>Crusaders of Greenmist</t>
  </si>
  <si>
    <t>Legion of Cabilis</t>
  </si>
  <si>
    <t>Scaled Mystics</t>
  </si>
  <si>
    <t>Swift Tails</t>
  </si>
  <si>
    <t>[Quest] Milk for Mojax (West Commonlands - Mojax Hikspin)</t>
  </si>
  <si>
    <t>Priests of Marr</t>
  </si>
  <si>
    <t>Antonius Bayle</t>
  </si>
  <si>
    <t>[Quest] Moonstones (South Qeynos - Captain Tillin/McNeal Jocub)</t>
  </si>
  <si>
    <t>Circle of Unseen Hands</t>
  </si>
  <si>
    <t>Karana Residents</t>
  </si>
  <si>
    <t>Knights of Thunder</t>
  </si>
  <si>
    <t>Merchants of Qeynos</t>
  </si>
  <si>
    <t>Priests of Life</t>
  </si>
  <si>
    <t>Carson McCabe</t>
  </si>
  <si>
    <t>[Quest] Orc/Gnoll Scalp Collecting (Highpass Hold - the 2 captains)</t>
  </si>
  <si>
    <t>Highpass Guards</t>
  </si>
  <si>
    <t>Merchants of Highpass</t>
  </si>
  <si>
    <t>[Quest] Slave Keys (16, 17)</t>
  </si>
  <si>
    <t>Miners Guild 628</t>
  </si>
  <si>
    <t>Emerald Warriors</t>
  </si>
  <si>
    <t>[Quest] Slave Keys (18, 19)</t>
  </si>
  <si>
    <t>Indigo Brotherhood</t>
  </si>
  <si>
    <t>Kelethin Merchants</t>
  </si>
  <si>
    <t>Merchants of Felwithe</t>
  </si>
  <si>
    <t>Dark Bargainers</t>
  </si>
  <si>
    <t>[Quest] Stop, Pay Troll (Nektulos Forest - Glob)</t>
  </si>
  <si>
    <t>Dreadguard Inner</t>
  </si>
  <si>
    <t>Dreadguard Outer</t>
  </si>
  <si>
    <t>Neriak Trolls</t>
  </si>
  <si>
    <t>Priests of Innoruuk</t>
  </si>
  <si>
    <t>The Dead</t>
  </si>
  <si>
    <t>[Quest] Werewolf Hunters (North Karana - Fixxin Followig)</t>
  </si>
  <si>
    <t>Jaggedpine Treefolk</t>
  </si>
  <si>
    <t>Blackburrow</t>
  </si>
  <si>
    <t>Sabertooths of Blackburrow</t>
  </si>
  <si>
    <t>Silent Fist Clan</t>
  </si>
  <si>
    <t>Blackburrow/Splitpaw/[Quest] Deathfist Slashed Belts</t>
  </si>
  <si>
    <t>The Kromdul</t>
  </si>
  <si>
    <t>min (scowls)</t>
  </si>
  <si>
    <t>Butcherblock Bandits</t>
  </si>
  <si>
    <t>Butcherblock Mountains</t>
  </si>
  <si>
    <t>Agents of Mistmoore</t>
  </si>
  <si>
    <t>Castle Mistmoore</t>
  </si>
  <si>
    <t>King Tearis Thex</t>
  </si>
  <si>
    <t>League of Antonica Bards</t>
  </si>
  <si>
    <t>Mayong Mistmoore</t>
  </si>
  <si>
    <t xml:space="preserve">Queen Cristanos Thex </t>
  </si>
  <si>
    <t>Ring of Scale</t>
  </si>
  <si>
    <t>Castle Mistmoore/Permafrost/Everfrost</t>
  </si>
  <si>
    <t>Crushbone Orcs</t>
  </si>
  <si>
    <t>Clan Crushbone</t>
  </si>
  <si>
    <t>Faydark's Champions</t>
  </si>
  <si>
    <t>Clan Crushbone/The Citadel of Runnyeye/Butcherblock Mountains</t>
  </si>
  <si>
    <t>Clan Runnyeye</t>
  </si>
  <si>
    <t>King Xorbb</t>
  </si>
  <si>
    <t>Pickclaw Goblins</t>
  </si>
  <si>
    <t>Sporali</t>
  </si>
  <si>
    <t>Storm Reapers</t>
  </si>
  <si>
    <t>Clan Runnyeye/Butcherblock Mountains</t>
  </si>
  <si>
    <t>Ry`Gorr Clan Snow Orcs</t>
  </si>
  <si>
    <t>Eastern Wastes</t>
  </si>
  <si>
    <t>Burynai Legion</t>
  </si>
  <si>
    <t>Brood of Di`Zok</t>
  </si>
  <si>
    <t>Frontier Mountains</t>
  </si>
  <si>
    <t>Claws of Veeshan</t>
  </si>
  <si>
    <t>better</t>
  </si>
  <si>
    <t>Great Divide/The Wakening Land</t>
  </si>
  <si>
    <t>Coldain</t>
  </si>
  <si>
    <t>Kromrif</t>
  </si>
  <si>
    <t>worse</t>
  </si>
  <si>
    <t>Kromzek</t>
  </si>
  <si>
    <t>Highpass Hold</t>
  </si>
  <si>
    <t>Karana Bandits</t>
  </si>
  <si>
    <t>Kithicor Residents</t>
  </si>
  <si>
    <t>Mucktail Gnolls</t>
  </si>
  <si>
    <t>Shralock Orcs</t>
  </si>
  <si>
    <t>Highpass Hold/Blackburrow</t>
  </si>
  <si>
    <t>Mob: Shadowed Men</t>
  </si>
  <si>
    <t>Temple of Solusek Ro</t>
  </si>
  <si>
    <t>Kobolds of Fire Pit</t>
  </si>
  <si>
    <t>Nagafen's Lair (Solusek B)</t>
  </si>
  <si>
    <t>Solusek Mining Co</t>
  </si>
  <si>
    <t>Ashen Orden</t>
  </si>
  <si>
    <t>Nektulos Forest</t>
  </si>
  <si>
    <t>Deathfist Orcs</t>
  </si>
  <si>
    <t>Nektulos/Clan Runnyeye</t>
  </si>
  <si>
    <t>Nagafen</t>
  </si>
  <si>
    <t>Permafrost/Everfrost</t>
  </si>
  <si>
    <t>Vox</t>
  </si>
  <si>
    <t>Minions of Scale</t>
  </si>
  <si>
    <t>Skyfire Mountains</t>
  </si>
  <si>
    <t>Goblins of Fire Peak</t>
  </si>
  <si>
    <t>Solusek's Eye (Solusek A)</t>
  </si>
  <si>
    <t>Kunark Fire Giants</t>
  </si>
  <si>
    <t>Splitpaw Clan</t>
  </si>
  <si>
    <t>Splitpaw</t>
  </si>
  <si>
    <t>Residents of Karanas</t>
  </si>
  <si>
    <t>Splitpaw/Blackburrow</t>
  </si>
  <si>
    <t>Gem Choppers</t>
  </si>
  <si>
    <t>Steamfont Mountains</t>
  </si>
  <si>
    <t>King Ak'Anon</t>
  </si>
  <si>
    <t>Meldrath</t>
  </si>
  <si>
    <t>Guards of Gloomingdeep</t>
  </si>
  <si>
    <t>max (ally)</t>
  </si>
  <si>
    <t>King Tormax</t>
  </si>
  <si>
    <t>The Wakening Land</t>
  </si>
  <si>
    <t>Clan Kolbok</t>
  </si>
  <si>
    <t>The Warrens</t>
  </si>
  <si>
    <t>Heretics</t>
  </si>
  <si>
    <t>High Guard of Erudin</t>
  </si>
  <si>
    <t>Venril Sathir</t>
  </si>
  <si>
    <t>Veeshan's Peak</t>
  </si>
  <si>
    <t>Brood of Kotiz</t>
  </si>
  <si>
    <t>Warsliks Woods</t>
  </si>
  <si>
    <t>Cleaving Tooth Clan</t>
  </si>
  <si>
    <t>Mountain Death Clan</t>
  </si>
  <si>
    <t>Goblins of Mountain Death</t>
  </si>
  <si>
    <t>Warsliks Woods/Frontier Mountains</t>
  </si>
  <si>
    <t>Goblins of Cleaving Tooth</t>
  </si>
  <si>
    <t>Warsliks Woods/Lake of Ill Omen</t>
  </si>
  <si>
    <t>Inhabitants of Firiona Vie</t>
  </si>
  <si>
    <t>The Forsaken</t>
  </si>
  <si>
    <t>Warsliks Woods/Lake of Ill Omen/Field of Bone/Emerald Jungle</t>
  </si>
  <si>
    <t>The Kromdek</t>
  </si>
  <si>
    <t>Necromancer Words</t>
  </si>
  <si>
    <t>Trivial</t>
  </si>
  <si>
    <t>Chance</t>
  </si>
  <si>
    <t>Words of Abatement</t>
  </si>
  <si>
    <t>The Great Divide</t>
  </si>
  <si>
    <t>a frost giant scout</t>
  </si>
  <si>
    <t>Words of Abrogation</t>
  </si>
  <si>
    <t>Words of Absorption</t>
  </si>
  <si>
    <t>Words of Acquisition (Azia)</t>
  </si>
  <si>
    <t>Kaesora</t>
  </si>
  <si>
    <t>skeletal minion</t>
  </si>
  <si>
    <t>Words of Acquisition (Beza)</t>
  </si>
  <si>
    <t>Maiden's Eye</t>
  </si>
  <si>
    <t>a ravenous beast</t>
  </si>
  <si>
    <t>Words of Agony</t>
  </si>
  <si>
    <t>Words of Allure</t>
  </si>
  <si>
    <t>Words of Anguish</t>
  </si>
  <si>
    <t>Words of Annihilation</t>
  </si>
  <si>
    <t>Words of Anthology</t>
  </si>
  <si>
    <t>Words of Apparition</t>
  </si>
  <si>
    <t>Words of Asylum</t>
  </si>
  <si>
    <t>Words of Awareness</t>
  </si>
  <si>
    <t>Words of Banshee</t>
  </si>
  <si>
    <t>Words of Bidding</t>
  </si>
  <si>
    <t>Words of Burnishing</t>
  </si>
  <si>
    <t>Words of Cazic-Thule</t>
  </si>
  <si>
    <t>Words of Cloudburst</t>
  </si>
  <si>
    <t>The Iceclad Ocean</t>
  </si>
  <si>
    <t>a shadow guardian</t>
  </si>
  <si>
    <t>Words of Collection (Beza)</t>
  </si>
  <si>
    <t>Words of Collection (Caza)</t>
  </si>
  <si>
    <t>The Gulf of Gunthak</t>
  </si>
  <si>
    <t>a Broken Skull warrior</t>
  </si>
  <si>
    <t>Words of Comprehension</t>
  </si>
  <si>
    <t>Words of Constancy</t>
  </si>
  <si>
    <t>Words of Control</t>
  </si>
  <si>
    <t>Words of Covert</t>
  </si>
  <si>
    <t>Words of Crippling Force</t>
  </si>
  <si>
    <t>a goranga follower</t>
  </si>
  <si>
    <t>Words of Dark Paths</t>
  </si>
  <si>
    <t>Words of Decision</t>
  </si>
  <si>
    <t>Words of Derivation</t>
  </si>
  <si>
    <t>Words of Descrying</t>
  </si>
  <si>
    <t>Words of Detachment</t>
  </si>
  <si>
    <t>Words of Discernment</t>
  </si>
  <si>
    <t>Words of Dissemination</t>
  </si>
  <si>
    <t>Words of Dissolution</t>
  </si>
  <si>
    <t>Words of Distress</t>
  </si>
  <si>
    <t>Words of Divergence</t>
  </si>
  <si>
    <t>Words of Duration</t>
  </si>
  <si>
    <t>Words of Edification</t>
  </si>
  <si>
    <t>Words of Efficacy</t>
  </si>
  <si>
    <t>Words of Enchantment</t>
  </si>
  <si>
    <t>Words of Endurance</t>
  </si>
  <si>
    <t>Words of Energy</t>
  </si>
  <si>
    <t>Words of Enlightenment</t>
  </si>
  <si>
    <t>Words of Eradication</t>
  </si>
  <si>
    <t>Words of Eventide</t>
  </si>
  <si>
    <t>Words of Exhiliration</t>
  </si>
  <si>
    <t>Words of Expedition</t>
  </si>
  <si>
    <t>Words of Grappling</t>
  </si>
  <si>
    <t>Words of Haunting</t>
  </si>
  <si>
    <t>Nagafen's Lair</t>
  </si>
  <si>
    <t>a greater kobold shaman</t>
  </si>
  <si>
    <t>Words of Holding</t>
  </si>
  <si>
    <t>Words of Imitation</t>
  </si>
  <si>
    <t>Words of Immunity</t>
  </si>
  <si>
    <t>Words of Intent</t>
  </si>
  <si>
    <t>Words of Invigoration</t>
  </si>
  <si>
    <t>Words of Material</t>
  </si>
  <si>
    <t>Words of Misery</t>
  </si>
  <si>
    <t>Words of Mistbreath</t>
  </si>
  <si>
    <t>an elder shardwurm</t>
  </si>
  <si>
    <t>Words of Motion</t>
  </si>
  <si>
    <t>Words of Neglect</t>
  </si>
  <si>
    <t>a crumbling stonegrabber</t>
  </si>
  <si>
    <t>Words of Obligation</t>
  </si>
  <si>
    <t>The Burning Wood</t>
  </si>
  <si>
    <t>a forest giant ancient</t>
  </si>
  <si>
    <t>Words of Obliteration</t>
  </si>
  <si>
    <t>Words of Odus</t>
  </si>
  <si>
    <t>Words of Pain</t>
  </si>
  <si>
    <t>Words of Parasitism</t>
  </si>
  <si>
    <t>Words of Possession</t>
  </si>
  <si>
    <t>Words of Projection</t>
  </si>
  <si>
    <t>Words of Purification</t>
  </si>
  <si>
    <t>Words of Quivering</t>
  </si>
  <si>
    <t>The Crystal Caverns</t>
  </si>
  <si>
    <t>a crystal webmaster</t>
  </si>
  <si>
    <t>Words of Radiance</t>
  </si>
  <si>
    <t>Words of Recall</t>
  </si>
  <si>
    <t>Words of Recluse</t>
  </si>
  <si>
    <t>Words of Recourse</t>
  </si>
  <si>
    <t>Words of Refuge</t>
  </si>
  <si>
    <t>Words of Requisition</t>
  </si>
  <si>
    <t>a mature chromadrac</t>
  </si>
  <si>
    <t>Words of Resolve</t>
  </si>
  <si>
    <t>Burning Woods</t>
  </si>
  <si>
    <t>a tatterback ape</t>
  </si>
  <si>
    <t>Words of Retention</t>
  </si>
  <si>
    <t>Words of Revenant</t>
  </si>
  <si>
    <t>Words of Reviviscence</t>
  </si>
  <si>
    <t>Words of Rupturing</t>
  </si>
  <si>
    <t>Words of Seizure</t>
  </si>
  <si>
    <t>Ocean of Tears</t>
  </si>
  <si>
    <t>a cyclops</t>
  </si>
  <si>
    <t>Words of Spirit</t>
  </si>
  <si>
    <t>Words of Stimulation</t>
  </si>
  <si>
    <t>Words of Subordination</t>
  </si>
  <si>
    <t>Words of Tenancy</t>
  </si>
  <si>
    <t>Words of Tenure</t>
  </si>
  <si>
    <t>Words of the Ethereal</t>
  </si>
  <si>
    <t>Kromrif Soldier</t>
  </si>
  <si>
    <t>Words of the Extinct</t>
  </si>
  <si>
    <t>Words of the Incorporeal</t>
  </si>
  <si>
    <t>Words of the Psyche</t>
  </si>
  <si>
    <t>Words of the Quickening</t>
  </si>
  <si>
    <t>Words of the Sentient (Azia)</t>
  </si>
  <si>
    <t>Words of the Sentient (Beza)</t>
  </si>
  <si>
    <t>Words of the Spectre</t>
  </si>
  <si>
    <t>Words of the Spoken</t>
  </si>
  <si>
    <t>Words of the Suffering</t>
  </si>
  <si>
    <t>Words of Torment</t>
  </si>
  <si>
    <t>Words of Voiding</t>
  </si>
  <si>
    <t>Summon: Pet (Lv 1, 30 HP, 5-10 dmg)</t>
  </si>
  <si>
    <t>Bought</t>
  </si>
  <si>
    <t>Coldlight</t>
  </si>
  <si>
    <t>Summon: Light source</t>
  </si>
  <si>
    <t>0:06:00</t>
  </si>
  <si>
    <t>DoT, disease counter +1</t>
  </si>
  <si>
    <t>Invisibility versus Undead</t>
  </si>
  <si>
    <t>0:27:00</t>
  </si>
  <si>
    <t>Invisibility versus undead</t>
  </si>
  <si>
    <t>DD: Life leech</t>
  </si>
  <si>
    <t>Locate Corpse</t>
  </si>
  <si>
    <t>Find corpse</t>
  </si>
  <si>
    <t>Buff (self): +10 HP, +6 AC</t>
  </si>
  <si>
    <t>Remove pet &amp; gain some mana</t>
  </si>
  <si>
    <t>Find undead</t>
  </si>
  <si>
    <t>Siphon Strength</t>
  </si>
  <si>
    <t>Buff (self): +10 STR stolen from target</t>
  </si>
  <si>
    <t>Fear</t>
  </si>
  <si>
    <t>0:00:18</t>
  </si>
  <si>
    <t>Fear (up to lvl 52)</t>
  </si>
  <si>
    <t>Numb the Dead</t>
  </si>
  <si>
    <t>0:02:00</t>
  </si>
  <si>
    <t>Lull undead (&lt; lvl 30)</t>
  </si>
  <si>
    <t>Find orientation</t>
  </si>
  <si>
    <t>Endure Cold</t>
  </si>
  <si>
    <t>Buff: +20 cold resist</t>
  </si>
  <si>
    <t>Grim Aura</t>
  </si>
  <si>
    <t>Buff (self): +13 ATK</t>
  </si>
  <si>
    <t>0:00:48</t>
  </si>
  <si>
    <t>Debuff: -30% movement speed</t>
  </si>
  <si>
    <t>Return to bind point</t>
  </si>
  <si>
    <t>Leering Corpse</t>
  </si>
  <si>
    <t>Summon: Pet (Lv 5, 90 HP, 6-12 dmg)</t>
  </si>
  <si>
    <t>0:00:24</t>
  </si>
  <si>
    <t>DoT</t>
  </si>
  <si>
    <t>Deadeye</t>
  </si>
  <si>
    <t>Buff (self): See invis, infravision</t>
  </si>
  <si>
    <t>Shadow Step</t>
  </si>
  <si>
    <t>Blink</t>
  </si>
  <si>
    <t>Dark Empathy</t>
  </si>
  <si>
    <t>Heal: 30 HP transfer</t>
  </si>
  <si>
    <t>Dark Pact</t>
  </si>
  <si>
    <t>Buff (self): +2 mana regen, -3 HP regen</t>
  </si>
  <si>
    <t>DD: Undead</t>
  </si>
  <si>
    <t>Gather Shadows</t>
  </si>
  <si>
    <t>0:20:00</t>
  </si>
  <si>
    <t>Buff (self): Invisibility</t>
  </si>
  <si>
    <t>Mend Bones</t>
  </si>
  <si>
    <t>Heal (Undead): 32 HP, cures ailments</t>
  </si>
  <si>
    <t>Vampiric Embrace</t>
  </si>
  <si>
    <t>0:07:30</t>
  </si>
  <si>
    <t>Buff (self): Life leech proc (? HP)</t>
  </si>
  <si>
    <t>Summon: Pet (Lv 9, 200 HP, 11-14 dmg, 6 bash)</t>
  </si>
  <si>
    <t>Impart Strength</t>
  </si>
  <si>
    <t>Buff: +10 STR, self debuff: -10 STR</t>
  </si>
  <si>
    <t>Buff (self): +30 HP, +30 AC, +10 magic resist</t>
  </si>
  <si>
    <t>0:00:54</t>
  </si>
  <si>
    <t>DoT: life leech</t>
  </si>
  <si>
    <t>Sight Graft</t>
  </si>
  <si>
    <t>See from pet's eyes</t>
  </si>
  <si>
    <t>Wave of Enfeeblement</t>
  </si>
  <si>
    <t>0:04:00</t>
  </si>
  <si>
    <t>Debuff: -15 STR (AoE)</t>
  </si>
  <si>
    <t>0:00:36</t>
  </si>
  <si>
    <t>Scent of Dusk</t>
  </si>
  <si>
    <t>0:14:00</t>
  </si>
  <si>
    <t>Debuff: +1 poison counter, -9 fire/poison/disease resist</t>
  </si>
  <si>
    <t>Spook the Dead</t>
  </si>
  <si>
    <t>Fear (Undead)</t>
  </si>
  <si>
    <t>Endure Disease</t>
  </si>
  <si>
    <t>Buff: +? disease resist</t>
  </si>
  <si>
    <t>0:01:00</t>
  </si>
  <si>
    <t>DoT, debuff: -40% movement speed</t>
  </si>
  <si>
    <t>Focus Death</t>
  </si>
  <si>
    <t>0:15:00</t>
  </si>
  <si>
    <t>Buff (Pet): +20 STR, +15% attack speed, +6 AC</t>
  </si>
  <si>
    <t>Bind</t>
  </si>
  <si>
    <t>Summon: Pet (Lv 11, 200 HP, 9-16 dmg, 6 bash)</t>
  </si>
  <si>
    <t>Lesser Summon Corpse</t>
  </si>
  <si>
    <t>Summon corpse (&lt; lvl 35)</t>
  </si>
  <si>
    <t>Cure Disease</t>
  </si>
  <si>
    <t>Heal: -4 disease counter</t>
  </si>
  <si>
    <t>DoT, debuff: -20 STR, -9 AC</t>
  </si>
  <si>
    <t>Shieldskin</t>
  </si>
  <si>
    <t>Buff (self): damage absorption (27-55), consumes cat's eye agate</t>
  </si>
  <si>
    <t>Banshee Aura</t>
  </si>
  <si>
    <t>Buff (self): Damage shield (? dmg)</t>
  </si>
  <si>
    <t>Words of Eradication - an iksar marauder (The Warsliks Woods) [220%]</t>
  </si>
  <si>
    <t>Debuff: Magical enchantments</t>
  </si>
  <si>
    <t>0:02:06</t>
  </si>
  <si>
    <t>DoT (AoE), disease counter +1</t>
  </si>
  <si>
    <t>Voice Graft</t>
  </si>
  <si>
    <t>Speak through pet</t>
  </si>
  <si>
    <t>Words of Possession - a glyphed familiar (Castle Mistmoore) [220%]</t>
  </si>
  <si>
    <t>Feign death</t>
  </si>
  <si>
    <t>Root, DD (Undead)</t>
  </si>
  <si>
    <t>Research</t>
  </si>
  <si>
    <t>Words of Materials - Burynai excavator (Kurn's Tower) [12.1%]</t>
  </si>
  <si>
    <t>Words of Spirit - a lesser icebone skeleton (Field of Bone) [44%]</t>
  </si>
  <si>
    <t>Summon: Pet (Lv 16, 300 HP, 12-20 dmg, 8 bash, 7 kick)</t>
  </si>
  <si>
    <t>Buff (self): +? HP, +? AC, +? magic resist</t>
  </si>
  <si>
    <t>Spirit Armor</t>
  </si>
  <si>
    <t>0:36:00</t>
  </si>
  <si>
    <t>Buff: +18 AC (@ lvl 58)</t>
  </si>
  <si>
    <t>(LDoN)</t>
  </si>
  <si>
    <t>Shackle of Bone</t>
  </si>
  <si>
    <t>Shadow Compact</t>
  </si>
  <si>
    <t>Heal: 20 HP transferred for 5 ticks</t>
  </si>
  <si>
    <t>Allure of Death</t>
  </si>
  <si>
    <t>Dominate Undead</t>
  </si>
  <si>
    <t>Track Corpse</t>
  </si>
  <si>
    <t>Shadow Vortex</t>
  </si>
  <si>
    <t>Summon: Pet (Lv 19, 375 HP, 14-22 dmg, 8 bash, 8 kick, Double Attack)</t>
  </si>
  <si>
    <t>Breath of the Dead</t>
  </si>
  <si>
    <t>Rapacious Subvention</t>
  </si>
  <si>
    <t>Scent of Shadow</t>
  </si>
  <si>
    <t>Leatherskin</t>
  </si>
  <si>
    <t>Screaming Terror</t>
  </si>
  <si>
    <t>Shadow Sight</t>
  </si>
  <si>
    <t>Intensify Death</t>
  </si>
  <si>
    <t>Buff (Pet): +33 STR, +30% attack speed, +8 AC</t>
  </si>
  <si>
    <t>Summon: Pet (Lv 22, 700 HP, 16-26 dmg, 8 bash, 8 kick, Double Attack)</t>
  </si>
  <si>
    <t>Resist Cold</t>
  </si>
  <si>
    <t>Panic the Dead</t>
  </si>
  <si>
    <t>Defoliate</t>
  </si>
  <si>
    <t>Renew Bones</t>
  </si>
  <si>
    <t>Words of the Incorporeal - a Pickclaw Foeslicer (Clan Runnyeye) [50%]</t>
  </si>
  <si>
    <t>Words of Acquisition (Azia) - a mountain giant tump (Frontier Mountains) [17.4%]</t>
  </si>
  <si>
    <t>0:01:30</t>
  </si>
  <si>
    <t>DoT, debuff: -59% movement speed</t>
  </si>
  <si>
    <t>0:00:42</t>
  </si>
  <si>
    <t>Summon: Pet (Lv 25, 775 HP, 18-28 dmg, 9 bash, 9 kick, Double Attack, Dual Wield)</t>
  </si>
  <si>
    <t>Words of Haunting - greater kobold shaman (Nagafen's Lair) [200%]</t>
  </si>
  <si>
    <t>Words of Rupturing - a Pickclaw Foeslicer (Clan Runnyeye) [50%]</t>
  </si>
  <si>
    <t>Invoke Fear</t>
  </si>
  <si>
    <t>Words of Resolve - frost giant (Eastern Wastes) [6.6%]</t>
  </si>
  <si>
    <t>Words of Quivering - frost giant (Eastern Wastes) [7.15%]</t>
  </si>
  <si>
    <t>Words of Duration - frost giant (Eastern Wastes) [6.6%]</t>
  </si>
  <si>
    <t>Beguile Undead</t>
  </si>
  <si>
    <t>Call of Bones</t>
  </si>
  <si>
    <t>Words of Neglect - a crumbling stonegrabber (Marus Seru) [110%]</t>
  </si>
  <si>
    <t>Resist Disease</t>
  </si>
  <si>
    <t>Steelskin</t>
  </si>
  <si>
    <t>Surge of Enfeeblement</t>
  </si>
  <si>
    <t>Words of Abatement - frost giant (Eastern Wastes) [6.6%]</t>
  </si>
  <si>
    <t>Words of Cazic-Thule - frost giant scout (Great Divide) [3.3%]</t>
  </si>
  <si>
    <t>Words of Efficacy - frost giant scout (Great Divide) [3.3%]</t>
  </si>
  <si>
    <t>Torbas Acid Blast</t>
  </si>
  <si>
    <t>Summon: Pet (Lv 29, 850 HP, 20-32 dmg, 12 bash, 12 kick, Double Attack, Dual Wield)</t>
  </si>
  <si>
    <t>Words of Dark Paths - frost giant scout (Great Divide) [3.85%]</t>
  </si>
  <si>
    <t>Words of Haunting - frost giant scout (Great Divide) [3.3%]</t>
  </si>
  <si>
    <t>Words of the Suffering - a tottering gorilla (The Emerald Jungle) [55%]</t>
  </si>
  <si>
    <t>Debilitating Punch</t>
  </si>
  <si>
    <t>(Test server)</t>
  </si>
  <si>
    <t>Mud Shield</t>
  </si>
  <si>
    <t>Augment Death</t>
  </si>
  <si>
    <t>Buff (Pet): +45 STR, +55% attack speed, +12 AC</t>
  </si>
  <si>
    <t>Counteract Disease</t>
  </si>
  <si>
    <t>Words of the Spectre - a cyclops (Ocean of Tears) [44%]</t>
  </si>
  <si>
    <t>Words of Descrying - a vicious skeleton (Gulk of Gunthak) [30.8%]</t>
  </si>
  <si>
    <t>Words of Seizure - a vicious skeleton (Gulk of Gunthak) [30.8%]</t>
  </si>
  <si>
    <t>Words of Dissolution - a ghoul (Oasis) [220%]</t>
  </si>
  <si>
    <t>Scent of Darkness</t>
  </si>
  <si>
    <t>Shackle of Spirit</t>
  </si>
  <si>
    <t>Summon: Pet (Lv 33, 1000 HP, 26-39 dmg, 15 bash, 15 kick, Double Attack, Dual Wield)</t>
  </si>
  <si>
    <t>** 48 Adventure Points - Biski Teezlen (Butcherblock Mountains) **</t>
  </si>
  <si>
    <t>DoT, debuff: disease counter +4, -40 STR, -18 AC</t>
  </si>
  <si>
    <t>Summon pet</t>
  </si>
  <si>
    <t>Words of Psyche</t>
  </si>
  <si>
    <t>Wraith of a Di`zok Hero (Chardok) [15.3%]</t>
  </si>
  <si>
    <t>Corporeal Empathy</t>
  </si>
  <si>
    <t>an ancient shardwurm (Great Divide) [2.1%]</t>
  </si>
  <si>
    <t>Covetous Subversion</t>
  </si>
  <si>
    <t>Diamondskin</t>
  </si>
  <si>
    <t>Summon: Pet (Lv 37, 1300 HP, 32-47 dmg, 19 bash, 19 kick, Double Attack, Dual Wield, Lifetap (12))</t>
  </si>
  <si>
    <t>Pact of Shadow</t>
  </si>
  <si>
    <t>** ? Adventure Points - Daevyd Londayl (Deserts of Northern Ro) **</t>
  </si>
  <si>
    <t>Dead Men Floating</t>
  </si>
  <si>
    <t>Arch Inspector Nibi`zi (Chardok) [12.5%]</t>
  </si>
  <si>
    <t>Paralyzing Earth</t>
  </si>
  <si>
    <t>Words of Crippling Force - a goranga follower (The Maiden's Eye) [6.05%]</t>
  </si>
  <si>
    <t>Cajole Undead</t>
  </si>
  <si>
    <t>0:01:36</t>
  </si>
  <si>
    <t>DoT, debuff: -60% movement speed</t>
  </si>
  <si>
    <t>Summon: Pet (Lv 41, 2300 HP, 38-55 dmg, 25 bash, 25 kick, Double Attack, Dual Wield, Lifetap (105))</t>
  </si>
  <si>
    <t>Words of Requisition - a goranga gatherer (The Maiden's Eye) [2.2%]
                                      - a goranga lookout (The Maiden's Eye) [3.5%]</t>
  </si>
  <si>
    <t>Words of Acquisition (Beza) - a goranga gatherer (The Maiden's Eye) [2.2%]
                                                  - a goranga lookout (The Maiden's Eye) [3.5%]</t>
  </si>
  <si>
    <t>Lich</t>
  </si>
  <si>
    <t>Words of the Ethereal - a goranga gatherer (The Maiden's Eye) [2.2%]</t>
  </si>
  <si>
    <t>Words of Grappling - a goranga follower (The Maiden's Eye) [6.05%]</t>
  </si>
  <si>
    <t>Words of Odus - a goranga follower (The Maiden's Eye) [6.05%]</t>
  </si>
  <si>
    <t>Improved Invisibility to Undead</t>
  </si>
  <si>
    <t>Dropped</t>
  </si>
  <si>
    <t>Dread of Night</t>
  </si>
  <si>
    <t>Manaskin</t>
  </si>
  <si>
    <t>2:00:00</t>
  </si>
  <si>
    <t>0:01:18</t>
  </si>
  <si>
    <t>DoT: disease counter +9</t>
  </si>
  <si>
    <t>Comatose</t>
  </si>
  <si>
    <t>Degeneration</t>
  </si>
  <si>
    <t>Bought/Dropped</t>
  </si>
  <si>
    <t>Instill</t>
  </si>
  <si>
    <t>Summon: Pet (Lv 43, 1400 HP, 40-57 dmg, 110-165 backstab, Double Attack, Dual Wield, Lifetap (105))</t>
  </si>
  <si>
    <t>1:30:00</t>
  </si>
  <si>
    <t>Skin of the Shadow</t>
  </si>
  <si>
    <t>0:18:42</t>
  </si>
  <si>
    <t>Augmentation of Death</t>
  </si>
  <si>
    <t>Buff (Pet): +55 STR, +65% attack speed, +15 AC</t>
  </si>
  <si>
    <t>a siren beguiler (Siren's Grotto) [35%]</t>
  </si>
  <si>
    <t>Infusion</t>
  </si>
  <si>
    <t>Trepidation</t>
  </si>
  <si>
    <t>Crippling Claudication</t>
  </si>
  <si>
    <t>Demi Lich</t>
  </si>
  <si>
    <t>Eidolon Voice</t>
  </si>
  <si>
    <t>Form of Mottled Bone</t>
  </si>
  <si>
    <t>Vexing Mordinia (Vexing Replenishment)</t>
  </si>
  <si>
    <t>Conjure Corpse</t>
  </si>
  <si>
    <t>Immobilize</t>
  </si>
  <si>
    <t>Pyrocruor</t>
  </si>
  <si>
    <t>Mind Wrack</t>
  </si>
  <si>
    <t>Summon: Pet (Lv 47, 2700 HP, 49-69 dmg, 40 bash, Double Attack, Dual Wield, Lifetap (150), Immune to Fear)</t>
  </si>
  <si>
    <t>froglok reet or myconids (Old Sebilis) [0.2%]</t>
  </si>
  <si>
    <t>Ancient Master of Death</t>
  </si>
  <si>
    <t>Arch Lich</t>
  </si>
  <si>
    <t>Banishment of Shadows</t>
  </si>
  <si>
    <t>Enslave Death</t>
  </si>
  <si>
    <t>Eidolon Bellow</t>
  </si>
  <si>
    <t>Pop Quests (Ethereal Parchment)</t>
  </si>
  <si>
    <t>Summon: Pet (Lv 60, 3300 HP, 51-73 dmg, 27 bash, 27 kick, Double Attack, Dual Wield, Lifetap (150), Enrage, Immune to Fear)</t>
  </si>
  <si>
    <t>PoP Quests (Ethereal Parchment)</t>
  </si>
  <si>
    <t>Imbue Nightmare</t>
  </si>
  <si>
    <t>Death's Silence</t>
  </si>
  <si>
    <t>PoP Quests (Spectral Parchment)</t>
  </si>
  <si>
    <t>Force Shield</t>
  </si>
  <si>
    <t>Greater Immobilize</t>
  </si>
  <si>
    <t>Imbue Disease</t>
  </si>
  <si>
    <t>Imbue Torment</t>
  </si>
  <si>
    <t>Ancient Seduction of Chaos</t>
  </si>
  <si>
    <t>Blood of Thule</t>
  </si>
  <si>
    <t>PoP Quests (Glyphed Rune Word)</t>
  </si>
  <si>
    <t>Summon: Pet (Lv 60, 4200 HP, 54-78 dmg, 59 bash, 59 kick, Double Attack, Dual Wield, Lifetap (150), Enrage, Immune to Fear)</t>
  </si>
  <si>
    <t>Destroy Undead</t>
  </si>
  <si>
    <t>Form of Bleached Bone</t>
  </si>
  <si>
    <t>Form of Chilled Bone</t>
  </si>
  <si>
    <t>Night Fire</t>
  </si>
  <si>
    <t>Night Stalker</t>
  </si>
  <si>
    <t>Night's Beckon</t>
  </si>
  <si>
    <t>Petrifying Earth</t>
  </si>
  <si>
    <t>Quivering Veil of Xarn</t>
  </si>
  <si>
    <t>Reebo's Augury</t>
  </si>
  <si>
    <t>Reebo's Cleansing</t>
  </si>
  <si>
    <t>Reebo's Exorcism</t>
  </si>
  <si>
    <t>Reebo's Greater Augury</t>
  </si>
  <si>
    <t>Reebo's Greater Cleansing</t>
  </si>
  <si>
    <t>Reebo's Greater Exorcism</t>
  </si>
  <si>
    <t>Reebo's Lesser Augury</t>
  </si>
  <si>
    <t>Reebo's Lesser Cleansing</t>
  </si>
  <si>
    <t>Reebo's Lesser Exorcism</t>
  </si>
  <si>
    <t>Reflect</t>
  </si>
  <si>
    <t>Rune of Death</t>
  </si>
  <si>
    <t>Buff (Pet): +65 STR, +70% attack speed, +18 AC</t>
  </si>
  <si>
    <t>Sacrifice</t>
  </si>
  <si>
    <t>Summon: Pet (Lv 60, 2500 HP, 51-73 dmg, 189-216 backstab, Quad Attack, Dual Wield, Lifetap (150), Enrage, Assassinate, Immune to Fear)</t>
  </si>
  <si>
    <t>Seduction of Saryrn</t>
  </si>
  <si>
    <t>Sedulous Subversion</t>
  </si>
  <si>
    <t>Summon: Pet (Lv 44, 1700 HP, 41-59 dmg, Flying Kick, Double Attack, Dual Wield, Lifetap (105))</t>
  </si>
  <si>
    <t>Shadowbond</t>
  </si>
  <si>
    <t>Succession of Shadows</t>
  </si>
  <si>
    <t>Summon Corpse</t>
  </si>
  <si>
    <t>a Nisch Val Guard (The Lair of the Splitpaw) [10%]</t>
  </si>
  <si>
    <t>Thrall of Bones</t>
  </si>
  <si>
    <t>Touch of Death</t>
  </si>
  <si>
    <t>Unholy Bellow</t>
  </si>
  <si>
    <t>Unholy Voice</t>
  </si>
  <si>
    <t>Word of Terris</t>
  </si>
  <si>
    <t>dubious</t>
  </si>
  <si>
    <t>amiable</t>
  </si>
  <si>
    <t>Spike of Disease</t>
  </si>
  <si>
    <t>Despair</t>
  </si>
  <si>
    <t>Scream of Hate</t>
  </si>
  <si>
    <t>Scream of Pain</t>
  </si>
  <si>
    <t>Strengthen Death</t>
  </si>
  <si>
    <t>Dark Temptation</t>
  </si>
  <si>
    <t>Terror of Darkness</t>
  </si>
  <si>
    <t>Spear of Disease</t>
  </si>
  <si>
    <t>Shroud of Hate</t>
  </si>
  <si>
    <t>Scream of Death</t>
  </si>
  <si>
    <t>Voice of Darkness</t>
  </si>
  <si>
    <t>Blood of Pain</t>
  </si>
  <si>
    <t>Terror of Shadows</t>
  </si>
  <si>
    <t>Voice of Shadows</t>
  </si>
  <si>
    <t>Scythe of Darkness</t>
  </si>
  <si>
    <t>Spear of Pain</t>
  </si>
  <si>
    <t>Shroud of Pain</t>
  </si>
  <si>
    <t>Resistant Discipline</t>
  </si>
  <si>
    <t>Abduction of Strength</t>
  </si>
  <si>
    <t>Mental Corruption</t>
  </si>
  <si>
    <t>Terror of Death</t>
  </si>
  <si>
    <t>Torrent of Hate</t>
  </si>
  <si>
    <t>Spear of Plague</t>
  </si>
  <si>
    <t>Call of Darkness</t>
  </si>
  <si>
    <t>Scythe of Death</t>
  </si>
  <si>
    <t>Fearless Discipline</t>
  </si>
  <si>
    <t>Voice of Death</t>
  </si>
  <si>
    <t>Shroud of Undeath</t>
  </si>
  <si>
    <t>Shroud of Death</t>
  </si>
  <si>
    <t>Bobbing Corpse</t>
  </si>
  <si>
    <t>Unholy Aura Discipline</t>
  </si>
  <si>
    <t>Torrent of Pain</t>
  </si>
  <si>
    <t>Soulless Fear</t>
  </si>
  <si>
    <t>Ichor Guard</t>
  </si>
  <si>
    <t>Shadow Voice</t>
  </si>
  <si>
    <t>Torrent of Fatigue</t>
  </si>
  <si>
    <t>Deathly Temptation</t>
  </si>
  <si>
    <t>Terror of Terris</t>
  </si>
  <si>
    <t>Deflection Discipline</t>
  </si>
  <si>
    <t>Voice of Terris</t>
  </si>
  <si>
    <t>Cloak of the Akheva</t>
  </si>
  <si>
    <t>Leechcurse Discipline</t>
  </si>
  <si>
    <t>Festering Darkness</t>
  </si>
  <si>
    <t>Aura of Darkness</t>
  </si>
  <si>
    <t>Soul Guard</t>
  </si>
  <si>
    <t>Soulless Panic</t>
  </si>
  <si>
    <t>Touch of Volatis</t>
  </si>
  <si>
    <t>Zevfeer's Bite</t>
  </si>
  <si>
    <t>Deny Undead</t>
  </si>
  <si>
    <t>Shadow Bellow</t>
  </si>
  <si>
    <t>Shroud of Chaos</t>
  </si>
  <si>
    <t>Aura of Pain</t>
  </si>
  <si>
    <t>Terror of Thule</t>
  </si>
  <si>
    <t>Blood of Hate</t>
  </si>
  <si>
    <t>Pact of Hate</t>
  </si>
  <si>
    <t>Spear of Decay</t>
  </si>
  <si>
    <t>Scythe of Innoruuk</t>
  </si>
  <si>
    <t>Voice of Thule</t>
  </si>
  <si>
    <t>Aura of Hate</t>
  </si>
  <si>
    <t>Touch of Innoruuk</t>
  </si>
  <si>
    <t>Cloak of Luclin</t>
  </si>
  <si>
    <t>Mental Horror</t>
  </si>
  <si>
    <t>Black Shroud</t>
  </si>
  <si>
    <t>Miasmic Spear</t>
  </si>
  <si>
    <t>Ancient Bite of Chaos</t>
  </si>
  <si>
    <t>Varkalas (purist)
Level 1 Dark Elf Magician</t>
  </si>
  <si>
    <t>Varkalas (purist) (retired)
Level 65 Iksar Necromancer</t>
  </si>
  <si>
    <t>Varkalas (purist) (retired)
Level 60 Dark Elf Necromancer</t>
  </si>
  <si>
    <t>Varkalas (retired)
Level 65 Dark Elf Necromancer</t>
  </si>
  <si>
    <t>Eldanen
Level 65 Iksar Monk</t>
  </si>
  <si>
    <t>Talitheus
Level 53 Iksar Shadow Knight</t>
  </si>
  <si>
    <t>Baking</t>
  </si>
  <si>
    <t>Blacksmithing</t>
  </si>
  <si>
    <t>Block/Parry</t>
  </si>
  <si>
    <t>Brewing</t>
  </si>
  <si>
    <t>Combine Tongue</t>
  </si>
  <si>
    <t>Common Tongue</t>
  </si>
  <si>
    <t>Dark Elvish</t>
  </si>
  <si>
    <t>Dark Speech</t>
  </si>
  <si>
    <t>Dragon</t>
  </si>
  <si>
    <t>Dwarvish</t>
  </si>
  <si>
    <t>Elder Dragon</t>
  </si>
  <si>
    <t>Elder Elvish</t>
  </si>
  <si>
    <t>Elder Tier'Dal</t>
  </si>
  <si>
    <t>Elvish</t>
  </si>
  <si>
    <t>Erudian</t>
  </si>
  <si>
    <t>Faerie</t>
  </si>
  <si>
    <t>Fishing</t>
  </si>
  <si>
    <t>Fletching</t>
  </si>
  <si>
    <t>Gnoll</t>
  </si>
  <si>
    <t>Gnomish</t>
  </si>
  <si>
    <t>Goblin</t>
  </si>
  <si>
    <t>Jewelry Making</t>
  </si>
  <si>
    <t>Lizardman</t>
  </si>
  <si>
    <t>Old Erudian</t>
  </si>
  <si>
    <t>Orcish</t>
  </si>
  <si>
    <t>Pottery</t>
  </si>
  <si>
    <t>Remove Trap</t>
  </si>
  <si>
    <t>Tail Rake</t>
  </si>
  <si>
    <t>Tailoring</t>
  </si>
  <si>
    <t>Resist</t>
  </si>
  <si>
    <t>Slot</t>
  </si>
  <si>
    <t>Atk Delay</t>
  </si>
  <si>
    <t>Damage Bonus</t>
  </si>
  <si>
    <t>WIS</t>
  </si>
  <si>
    <t>Mana</t>
  </si>
  <si>
    <t>Endurance</t>
  </si>
  <si>
    <t>Mana Regen</t>
  </si>
  <si>
    <t>Weight</t>
  </si>
  <si>
    <t>Varkalas (Level 65 Iksar Necromancer) solo purist, retired</t>
  </si>
  <si>
    <t>Ear</t>
  </si>
  <si>
    <t>Silverwing Loop</t>
  </si>
  <si>
    <t>Head</t>
  </si>
  <si>
    <t>Ornate Defiant Cloth Cap</t>
  </si>
  <si>
    <t>Face</t>
  </si>
  <si>
    <t>Kobold-Hide Mask</t>
  </si>
  <si>
    <t>Wispglow Earring</t>
  </si>
  <si>
    <t>Chest</t>
  </si>
  <si>
    <t>Ornate Defiant Cloth Robe</t>
  </si>
  <si>
    <t>Neck</t>
  </si>
  <si>
    <t>Highpass Signet</t>
  </si>
  <si>
    <t>Arms</t>
  </si>
  <si>
    <t>Crude Defiant Cloth Sleeves</t>
  </si>
  <si>
    <t>Back</t>
  </si>
  <si>
    <t>Crude Adept's Cloak</t>
  </si>
  <si>
    <t>Waist</t>
  </si>
  <si>
    <t>Crude Adept's Cord</t>
  </si>
  <si>
    <t>Shoulders</t>
  </si>
  <si>
    <t>Ghostly Shroud</t>
  </si>
  <si>
    <t>Wrist</t>
  </si>
  <si>
    <t>Ornate Defiant Cloth Wristwrap</t>
  </si>
  <si>
    <t>Legs</t>
  </si>
  <si>
    <t>Rough Defiant Cloth Pantaloons</t>
  </si>
  <si>
    <t>Hands</t>
  </si>
  <si>
    <t>Ornate Defiant Cloth Gloves</t>
  </si>
  <si>
    <t>Kobold Skull Charm</t>
  </si>
  <si>
    <t>Feet</t>
  </si>
  <si>
    <t>Ornate Defiant Cloth Sandals</t>
  </si>
  <si>
    <t>Finger</t>
  </si>
  <si>
    <t>Gnollish Guardian Ring</t>
  </si>
  <si>
    <t>Ring of Frost</t>
  </si>
  <si>
    <t>Primary</t>
  </si>
  <si>
    <t>Ornate Defiant Scepter</t>
  </si>
  <si>
    <t>Secondary</t>
  </si>
  <si>
    <t>Ornate Defiant Glowing Shield</t>
  </si>
  <si>
    <t>Silverwing Emblem</t>
  </si>
  <si>
    <t>Ammo</t>
  </si>
  <si>
    <t>Inventory</t>
  </si>
  <si>
    <t>7 Bags of the Tinkerers</t>
  </si>
  <si>
    <t>Item Total</t>
  </si>
  <si>
    <t>(Old Necro)</t>
  </si>
  <si>
    <t>Base Stats</t>
  </si>
  <si>
    <t>TOTAL</t>
  </si>
  <si>
    <t>Eldanen (Level 65 Iksar Monk)</t>
  </si>
  <si>
    <t>Earring of Grieg's Faithful</t>
  </si>
  <si>
    <t>Cowl of Mortality</t>
  </si>
  <si>
    <t>Darkmetal Visor</t>
  </si>
  <si>
    <t>Spiderfang Earring</t>
  </si>
  <si>
    <t>Fungus Covered Scale Tunic</t>
  </si>
  <si>
    <t>Zlandicar's Talisman</t>
  </si>
  <si>
    <t>Armguards of Enlightenment</t>
  </si>
  <si>
    <t>Siblisian Berserker Cloak</t>
  </si>
  <si>
    <t>Waistwrap of Grieg's Faithful</t>
  </si>
  <si>
    <t>Skirmisher's Shoulderguards</t>
  </si>
  <si>
    <t>Wrist Guard of Thunder</t>
  </si>
  <si>
    <t>Bracer of Enlightenment</t>
  </si>
  <si>
    <t>Flayed Barbarian Skin Leggings</t>
  </si>
  <si>
    <t>Velium Encrusted Gauntlets</t>
  </si>
  <si>
    <t>Slippers of Enlightenment</t>
  </si>
  <si>
    <t>Sea Worn Ring</t>
  </si>
  <si>
    <t>Band of the Visionary</t>
  </si>
  <si>
    <t>Staff of Flowing Water</t>
  </si>
  <si>
    <t>Idol of the Wavecrasher</t>
  </si>
  <si>
    <t>Tentacle Shuriken</t>
  </si>
  <si>
    <t>Gauntlets of Enlightenment</t>
  </si>
  <si>
    <t>Insta-click ATK, attack speed, AC</t>
  </si>
  <si>
    <t>Fungus Covered Great Staff (Classic)</t>
  </si>
  <si>
    <t>Insta-click HP Regen</t>
  </si>
  <si>
    <t>Talitheus (Level 53 Iksar Shadow Knight)</t>
  </si>
  <si>
    <t>Earring of Eternal Alacrity</t>
  </si>
  <si>
    <t>Ornate Defiant Breastplate</t>
  </si>
  <si>
    <t>Varkalas (Level 65 Iksar Necromancer) retired</t>
  </si>
  <si>
    <t>Mark of Lunacy</t>
  </si>
  <si>
    <t>Vorshar's Circlet of the Blight</t>
  </si>
  <si>
    <t>Mask of Fall</t>
  </si>
  <si>
    <t>Ethereal Earring</t>
  </si>
  <si>
    <t>Vorshar's Robe of the Blight</t>
  </si>
  <si>
    <t>Vorshar's Sleeves of the Blight</t>
  </si>
  <si>
    <t>Silken Cape of Exploration</t>
  </si>
  <si>
    <t>Belt of Lunacy</t>
  </si>
  <si>
    <t>Wurm Scale Coat</t>
  </si>
  <si>
    <t>Vorshar's Manacle of the Blight</t>
  </si>
  <si>
    <t>Silk Pants of Lunacy</t>
  </si>
  <si>
    <t>Grey Flesh Gloves</t>
  </si>
  <si>
    <t>Boots of Flowing Slime</t>
  </si>
  <si>
    <t>Signet of Withering Flesh</t>
  </si>
  <si>
    <t>Zlandicar's Heart</t>
  </si>
  <si>
    <t>Orb of the Crimson Bull</t>
  </si>
  <si>
    <t>Stone of the Firestorm</t>
  </si>
  <si>
    <t>Effect</t>
  </si>
  <si>
    <t>Enemy</t>
  </si>
  <si>
    <t>Drop Rate</t>
  </si>
  <si>
    <t>Encyclopedia Necrothurgica</t>
  </si>
  <si>
    <t>Focus: Minion of Hate (Pet Power Increase (10), levels 48-60)</t>
  </si>
  <si>
    <t>Plane of Hate</t>
  </si>
  <si>
    <t>Ashenbone Broodmaster</t>
  </si>
  <si>
    <t>Gloves of Dark Summoning</t>
  </si>
  <si>
    <t>Focus: Minion of Darkness (Pet Power Increase (20), level 59+)</t>
  </si>
  <si>
    <t>Vex Thal</t>
  </si>
  <si>
    <t>Thall Va Kelun</t>
  </si>
  <si>
    <t>Torch of Alna</t>
  </si>
  <si>
    <t>Focus: Minion of Fire (Pet Power Increase (5), levels 4-49)</t>
  </si>
  <si>
    <t>(Quest)</t>
  </si>
  <si>
    <t>Shovel of Ponz</t>
  </si>
  <si>
    <t>Focus: Minion of Earth (Pet Power Increase (5), levels 4-49)</t>
  </si>
  <si>
    <t>Broom of Trilon</t>
  </si>
  <si>
    <t>Focus: Minion of Air (Pet Power Increase (5), levels 4-49)</t>
  </si>
  <si>
    <t>Stein of Ulissa</t>
  </si>
  <si>
    <t>Focus: Minion of Water (Pet Power Increase (5), levels 4-49)</t>
  </si>
  <si>
    <t>Staff of Elemental Mastery: Fire</t>
  </si>
  <si>
    <t>Focus: Servant of Fire (Pet Power Increase (10), levels 49-60)</t>
  </si>
  <si>
    <t>a forsaken revenant</t>
  </si>
  <si>
    <t>Staff of Elemental Mastery: Earth</t>
  </si>
  <si>
    <t>Focus: Servant of Earth (Pet Power Increase (10), levels 49-60)</t>
  </si>
  <si>
    <t>Staff of Elemental Mastery: Air</t>
  </si>
  <si>
    <t>Focus: Servant of Air (Pet Power Increase (10), levels 49-60)</t>
  </si>
  <si>
    <t>Plane of Sky</t>
  </si>
  <si>
    <t>Staff of Elemental Mastery: Water</t>
  </si>
  <si>
    <t>Focus: Servant of Water (Pet Power Increase (10), levels 49-60)</t>
  </si>
  <si>
    <t>Kedge Keep</t>
  </si>
  <si>
    <t>Phinigel Autropos</t>
  </si>
  <si>
    <t>Short Sword of the Ykesha</t>
  </si>
  <si>
    <t>Ykesha (75 DD, 1.0s stun)</t>
  </si>
  <si>
    <t>Gnoll Hide Lariat</t>
  </si>
  <si>
    <t>Stun (4.0s stun)</t>
  </si>
  <si>
    <t>South Karana</t>
  </si>
  <si>
    <t>a Tesch Mas Gnoll</t>
  </si>
  <si>
    <t>Ropy Tendril</t>
  </si>
  <si>
    <t>Trakanon's Teeth</t>
  </si>
  <si>
    <t>Ebon lotus</t>
  </si>
  <si>
    <t>Sword of Skyfire</t>
  </si>
  <si>
    <t>Rain of Fire (75 AoE DD)</t>
  </si>
  <si>
    <t>Old Sebilis</t>
  </si>
  <si>
    <t>Hierophant Prime Grekal</t>
  </si>
  <si>
    <t>Painbringer</t>
  </si>
  <si>
    <t>Word of Pain (29 AoE DD)</t>
  </si>
  <si>
    <t>kobold champion</t>
  </si>
  <si>
    <t>Black Acrylia Weapons</t>
  </si>
  <si>
    <t>Lifedraw (45 HP)</t>
  </si>
  <si>
    <t>Forged</t>
  </si>
  <si>
    <t>Sword of the Mist</t>
  </si>
  <si>
    <t>Vampire Claw (40 HP)</t>
  </si>
  <si>
    <t>City of Mist</t>
  </si>
  <si>
    <t>(all)</t>
  </si>
  <si>
    <t>Fabled Polished Granite Tomahawk</t>
  </si>
  <si>
    <t>Rampage (90 absorb damage, +40 STR, -20 AGI)</t>
  </si>
  <si>
    <t>The Fabled Grenix Mucktail</t>
  </si>
  <si>
    <t>Polished Granite Tomahawk</t>
  </si>
  <si>
    <t>Berserker Strength (60 absorb damage, +25 STR, -15 AGI)</t>
  </si>
  <si>
    <t>Grenix Mucktail</t>
  </si>
  <si>
    <t>Fang of the Garou</t>
  </si>
  <si>
    <t>Lifespike (12 HP)</t>
  </si>
  <si>
    <t>Iceclad Ocean</t>
  </si>
  <si>
    <t>Garou</t>
  </si>
  <si>
    <t>Tentacle Whip</t>
  </si>
  <si>
    <t>Lifetap (6 HP)</t>
  </si>
  <si>
    <t>Unrest</t>
  </si>
  <si>
    <t>a tentacle terror</t>
  </si>
  <si>
    <t>Velium Weapons</t>
  </si>
  <si>
    <t>Velium Shards (12 DD)</t>
  </si>
  <si>
    <t>frost giants</t>
  </si>
  <si>
    <t>frequent</t>
  </si>
  <si>
    <t>The Bloodfields</t>
  </si>
  <si>
    <t>Enter Specialization Skill Level</t>
  </si>
  <si>
    <t>Focus Items (PEQ)</t>
  </si>
  <si>
    <t>Weapons (PEQ)</t>
  </si>
  <si>
    <t>Project EQ Server: The Grand Creation</t>
  </si>
  <si>
    <t>Better (amiably)</t>
  </si>
  <si>
    <t>Incinspaianjen</t>
  </si>
  <si>
    <r>
      <rPr>
        <u/>
        <sz val="14"/>
        <color theme="1"/>
        <rFont val="Calibri"/>
        <family val="2"/>
        <scheme val="minor"/>
      </rPr>
      <t>Project EQ: The Grand Creation</t>
    </r>
    <r>
      <rPr>
        <sz val="10"/>
        <color theme="1"/>
        <rFont val="Calibri"/>
        <family val="2"/>
        <scheme val="minor"/>
      </rPr>
      <t xml:space="preserve"> (taken from the PEQ code in maxskill.h)</t>
    </r>
  </si>
  <si>
    <t>Bonus Points</t>
  </si>
  <si>
    <t>Project EQ: The Grand Creation</t>
  </si>
  <si>
    <t>Weapons</t>
  </si>
  <si>
    <t>#4</t>
  </si>
  <si>
    <t>#5</t>
  </si>
  <si>
    <t>#6</t>
  </si>
  <si>
    <t>#7</t>
  </si>
  <si>
    <t>#16</t>
  </si>
  <si>
    <t>#12</t>
  </si>
  <si>
    <t>#8</t>
  </si>
  <si>
    <t>#9</t>
  </si>
  <si>
    <r>
      <t xml:space="preserve">Worse
</t>
    </r>
    <r>
      <rPr>
        <sz val="9"/>
        <color rgb="FF00FF00"/>
        <rFont val="Calibri"/>
        <family val="2"/>
        <scheme val="minor"/>
      </rPr>
      <t>Better</t>
    </r>
  </si>
  <si>
    <r>
      <t xml:space="preserve">The Bloodfields
</t>
    </r>
    <r>
      <rPr>
        <sz val="9"/>
        <color rgb="FF00FF00"/>
        <rFont val="Calibri"/>
        <family val="2"/>
        <scheme val="minor"/>
      </rPr>
      <t>The Bloodfields</t>
    </r>
  </si>
  <si>
    <r>
      <t xml:space="preserve">The Bloodfields
</t>
    </r>
    <r>
      <rPr>
        <sz val="9"/>
        <color rgb="FFFF0000"/>
        <rFont val="Calibri"/>
        <family val="2"/>
        <scheme val="minor"/>
      </rPr>
      <t>The Bloodfields</t>
    </r>
  </si>
  <si>
    <r>
      <t xml:space="preserve">Dragorns
</t>
    </r>
    <r>
      <rPr>
        <sz val="9"/>
        <color rgb="FF00FF00"/>
        <rFont val="Calibri"/>
        <family val="2"/>
        <scheme val="minor"/>
      </rPr>
      <t>Noc, ikaav, and ukun</t>
    </r>
  </si>
  <si>
    <r>
      <t xml:space="preserve">Noc, ikaav, and ukun
</t>
    </r>
    <r>
      <rPr>
        <sz val="9"/>
        <color rgb="FFFF0000"/>
        <rFont val="Calibri"/>
        <family val="2"/>
        <scheme val="minor"/>
      </rPr>
      <t>Dragorns</t>
    </r>
  </si>
  <si>
    <t>Noc, ikaav, and ukun</t>
  </si>
  <si>
    <t>Better (kindly)</t>
  </si>
  <si>
    <t>Fantoma</t>
  </si>
  <si>
    <r>
      <t xml:space="preserve">Best
</t>
    </r>
    <r>
      <rPr>
        <sz val="9"/>
        <color rgb="FFFF0000"/>
        <rFont val="Calibri"/>
        <family val="2"/>
        <scheme val="minor"/>
      </rPr>
      <t>Worse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</si>
</sst>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36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theme="1"/>
      <name val="Wingdings"/>
      <charset val="2"/>
    </font>
    <font>
      <sz val="8"/>
      <color theme="1"/>
      <name val="Calibri"/>
      <family val="2"/>
      <scheme val="minor"/>
    </font>
    <font>
      <sz val="8"/>
      <color theme="1"/>
      <name val="Wingdings"/>
      <charset val="2"/>
    </font>
    <font>
      <sz val="8"/>
      <color theme="1"/>
      <name val="Calibri"/>
      <scheme val="minor"/>
    </font>
    <font>
      <sz val="8"/>
      <color theme="1"/>
      <name val="Wingdings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CC00"/>
      <name val="Calibri"/>
      <family val="2"/>
      <scheme val="minor"/>
    </font>
    <font>
      <b/>
      <sz val="9"/>
      <color theme="0" tint="-4.9989318521683403E-2"/>
      <name val="Calibri"/>
      <family val="2"/>
      <scheme val="minor"/>
    </font>
    <font>
      <sz val="9"/>
      <color theme="1"/>
      <name val="Calibri"/>
      <scheme val="minor"/>
    </font>
    <font>
      <sz val="9"/>
      <color theme="0"/>
      <name val="Calibri"/>
      <scheme val="minor"/>
    </font>
    <font>
      <sz val="12"/>
      <color theme="1"/>
      <name val="Calibri"/>
      <family val="2"/>
      <scheme val="minor"/>
    </font>
    <font>
      <u/>
      <sz val="10"/>
      <color theme="1"/>
      <name val="Courier New"/>
      <family val="3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u/>
      <sz val="12"/>
      <name val="Calibri"/>
      <family val="2"/>
      <scheme val="minor"/>
    </font>
    <font>
      <sz val="9"/>
      <color rgb="FF00FF00"/>
      <name val="Calibri"/>
      <family val="2"/>
      <scheme val="minor"/>
    </font>
    <font>
      <sz val="12"/>
      <color theme="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63BE7B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8696B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gradientFill>
        <stop position="0">
          <color rgb="FF700000"/>
        </stop>
        <stop position="1">
          <color rgb="FFCC0000"/>
        </stop>
      </gradientFill>
    </fill>
    <fill>
      <gradientFill>
        <stop position="0">
          <color rgb="FF004C00"/>
        </stop>
        <stop position="1">
          <color rgb="FF008000"/>
        </stop>
      </gradient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theme="3" tint="0.39994506668294322"/>
      </left>
      <right/>
      <top style="medium">
        <color theme="3" tint="0.39994506668294322"/>
      </top>
      <bottom/>
      <diagonal/>
    </border>
    <border>
      <left/>
      <right/>
      <top style="medium">
        <color theme="3" tint="0.39994506668294322"/>
      </top>
      <bottom/>
      <diagonal/>
    </border>
    <border>
      <left/>
      <right style="medium">
        <color theme="3" tint="0.39994506668294322"/>
      </right>
      <top style="medium">
        <color theme="3" tint="0.39994506668294322"/>
      </top>
      <bottom/>
      <diagonal/>
    </border>
    <border>
      <left style="medium">
        <color theme="3" tint="0.39994506668294322"/>
      </left>
      <right style="hair">
        <color theme="3" tint="0.39991454817346722"/>
      </right>
      <top style="medium">
        <color theme="3" tint="0.39991454817346722"/>
      </top>
      <bottom style="hair">
        <color theme="3" tint="0.39991454817346722"/>
      </bottom>
      <diagonal/>
    </border>
    <border>
      <left style="hair">
        <color theme="3" tint="0.39991454817346722"/>
      </left>
      <right style="hair">
        <color theme="3" tint="0.39991454817346722"/>
      </right>
      <top style="medium">
        <color theme="3" tint="0.39991454817346722"/>
      </top>
      <bottom style="hair">
        <color theme="3" tint="0.39991454817346722"/>
      </bottom>
      <diagonal/>
    </border>
    <border>
      <left style="hair">
        <color theme="3" tint="0.39991454817346722"/>
      </left>
      <right style="medium">
        <color theme="3" tint="0.39994506668294322"/>
      </right>
      <top style="medium">
        <color theme="3" tint="0.39991454817346722"/>
      </top>
      <bottom style="hair">
        <color theme="3" tint="0.39991454817346722"/>
      </bottom>
      <diagonal/>
    </border>
    <border>
      <left style="medium">
        <color theme="3" tint="0.39994506668294322"/>
      </left>
      <right style="hair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 style="hair">
        <color theme="3" tint="0.39991454817346722"/>
      </left>
      <right style="medium">
        <color theme="3" tint="0.39994506668294322"/>
      </right>
      <top style="hair">
        <color theme="3" tint="0.39991454817346722"/>
      </top>
      <bottom style="hair">
        <color theme="3" tint="0.39991454817346722"/>
      </bottom>
      <diagonal/>
    </border>
    <border>
      <left style="medium">
        <color theme="3" tint="0.39994506668294322"/>
      </left>
      <right style="hair">
        <color theme="3" tint="0.39991454817346722"/>
      </right>
      <top style="hair">
        <color theme="3" tint="0.39991454817346722"/>
      </top>
      <bottom style="medium">
        <color theme="3" tint="0.39994506668294322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medium">
        <color theme="3" tint="0.39994506668294322"/>
      </bottom>
      <diagonal/>
    </border>
    <border>
      <left style="hair">
        <color theme="3" tint="0.39991454817346722"/>
      </left>
      <right style="medium">
        <color theme="3" tint="0.39994506668294322"/>
      </right>
      <top style="hair">
        <color theme="3" tint="0.39991454817346722"/>
      </top>
      <bottom style="medium">
        <color theme="3" tint="0.39994506668294322"/>
      </bottom>
      <diagonal/>
    </border>
  </borders>
  <cellStyleXfs count="1">
    <xf numFmtId="0" fontId="0" fillId="0" borderId="0"/>
  </cellStyleXfs>
  <cellXfs count="5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textRotation="90"/>
    </xf>
    <xf numFmtId="0" fontId="2" fillId="0" borderId="0" xfId="0" applyFont="1"/>
    <xf numFmtId="0" fontId="1" fillId="0" borderId="1" xfId="0" applyFont="1" applyBorder="1"/>
    <xf numFmtId="49" fontId="1" fillId="0" borderId="1" xfId="0" applyNumberFormat="1" applyFont="1" applyBorder="1" applyAlignment="1">
      <alignment vertical="center"/>
    </xf>
    <xf numFmtId="0" fontId="0" fillId="0" borderId="1" xfId="0" applyBorder="1"/>
    <xf numFmtId="0" fontId="1" fillId="0" borderId="0" xfId="0" applyFont="1" applyAlignment="1">
      <alignment horizontal="center"/>
    </xf>
    <xf numFmtId="0" fontId="8" fillId="0" borderId="0" xfId="0" applyFont="1"/>
    <xf numFmtId="0" fontId="10" fillId="0" borderId="0" xfId="0" applyFont="1"/>
    <xf numFmtId="49" fontId="2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left"/>
    </xf>
    <xf numFmtId="0" fontId="2" fillId="0" borderId="0" xfId="0" applyFont="1" applyBorder="1"/>
    <xf numFmtId="0" fontId="2" fillId="0" borderId="1" xfId="0" applyFont="1" applyBorder="1"/>
    <xf numFmtId="9" fontId="2" fillId="0" borderId="1" xfId="0" applyNumberFormat="1" applyFont="1" applyBorder="1"/>
    <xf numFmtId="0" fontId="11" fillId="2" borderId="0" xfId="0" applyFont="1" applyFill="1"/>
    <xf numFmtId="0" fontId="11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 textRotation="90"/>
    </xf>
    <xf numFmtId="49" fontId="11" fillId="2" borderId="0" xfId="0" applyNumberFormat="1" applyFont="1" applyFill="1" applyAlignment="1">
      <alignment horizontal="center" textRotation="90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/>
    </xf>
    <xf numFmtId="0" fontId="12" fillId="0" borderId="1" xfId="0" applyFont="1" applyBorder="1" applyAlignment="1">
      <alignment horizontal="center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vertical="center"/>
    </xf>
    <xf numFmtId="0" fontId="12" fillId="2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vertical="center"/>
    </xf>
    <xf numFmtId="0" fontId="7" fillId="2" borderId="0" xfId="0" applyFont="1" applyFill="1"/>
    <xf numFmtId="0" fontId="1" fillId="0" borderId="0" xfId="0" applyFont="1" applyFill="1" applyBorder="1" applyAlignment="1">
      <alignment horizontal="left"/>
    </xf>
    <xf numFmtId="0" fontId="12" fillId="0" borderId="0" xfId="0" applyFont="1"/>
    <xf numFmtId="0" fontId="11" fillId="2" borderId="0" xfId="0" applyFont="1" applyFill="1" applyBorder="1" applyAlignment="1">
      <alignment horizontal="left" vertical="top"/>
    </xf>
    <xf numFmtId="0" fontId="12" fillId="0" borderId="0" xfId="0" applyFont="1" applyAlignment="1">
      <alignment horizontal="center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4" fillId="2" borderId="6" xfId="0" applyFont="1" applyFill="1" applyBorder="1" applyAlignment="1">
      <alignment horizontal="center" textRotation="90"/>
    </xf>
    <xf numFmtId="0" fontId="14" fillId="2" borderId="7" xfId="0" applyFont="1" applyFill="1" applyBorder="1" applyAlignment="1">
      <alignment horizontal="center" textRotation="90"/>
    </xf>
    <xf numFmtId="0" fontId="14" fillId="2" borderId="8" xfId="0" applyFont="1" applyFill="1" applyBorder="1" applyAlignment="1">
      <alignment horizontal="center" textRotation="90"/>
    </xf>
    <xf numFmtId="0" fontId="1" fillId="0" borderId="9" xfId="0" applyFont="1" applyBorder="1"/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" fillId="0" borderId="13" xfId="0" applyFont="1" applyBorder="1"/>
    <xf numFmtId="0" fontId="12" fillId="0" borderId="14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" fillId="0" borderId="16" xfId="0" applyFont="1" applyBorder="1"/>
    <xf numFmtId="0" fontId="12" fillId="0" borderId="17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12" fillId="0" borderId="20" xfId="0" applyFont="1" applyBorder="1" applyAlignment="1">
      <alignment horizontal="center" textRotation="90"/>
    </xf>
    <xf numFmtId="0" fontId="12" fillId="0" borderId="21" xfId="0" applyFont="1" applyBorder="1" applyAlignment="1">
      <alignment horizontal="center" textRotation="90"/>
    </xf>
    <xf numFmtId="0" fontId="12" fillId="0" borderId="21" xfId="0" applyFont="1" applyBorder="1" applyAlignment="1">
      <alignment horizontal="left"/>
    </xf>
    <xf numFmtId="0" fontId="12" fillId="0" borderId="22" xfId="0" applyFont="1" applyBorder="1" applyAlignment="1">
      <alignment horizontal="left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2" fillId="0" borderId="24" xfId="0" applyFont="1" applyBorder="1"/>
    <xf numFmtId="0" fontId="0" fillId="0" borderId="25" xfId="0" applyBorder="1"/>
    <xf numFmtId="0" fontId="1" fillId="0" borderId="1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2" fillId="0" borderId="1" xfId="0" applyFont="1" applyBorder="1"/>
    <xf numFmtId="0" fontId="0" fillId="0" borderId="15" xfId="0" applyBorder="1"/>
    <xf numFmtId="0" fontId="12" fillId="0" borderId="25" xfId="0" applyFont="1" applyBorder="1"/>
    <xf numFmtId="0" fontId="12" fillId="0" borderId="15" xfId="0" applyFont="1" applyBorder="1"/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2" fillId="0" borderId="18" xfId="0" applyFont="1" applyBorder="1"/>
    <xf numFmtId="0" fontId="12" fillId="0" borderId="19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textRotation="90"/>
    </xf>
    <xf numFmtId="0" fontId="16" fillId="4" borderId="0" xfId="0" applyFont="1" applyFill="1"/>
    <xf numFmtId="0" fontId="16" fillId="0" borderId="0" xfId="0" applyFont="1" applyAlignment="1">
      <alignment horizontal="center"/>
    </xf>
    <xf numFmtId="0" fontId="16" fillId="2" borderId="0" xfId="0" applyFont="1" applyFill="1" applyAlignment="1">
      <alignment horizontal="center"/>
    </xf>
    <xf numFmtId="9" fontId="16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16" fillId="5" borderId="0" xfId="0" applyFont="1" applyFill="1"/>
    <xf numFmtId="0" fontId="16" fillId="6" borderId="0" xfId="0" applyFont="1" applyFill="1"/>
    <xf numFmtId="0" fontId="18" fillId="7" borderId="0" xfId="0" applyFont="1" applyFill="1"/>
    <xf numFmtId="0" fontId="18" fillId="0" borderId="0" xfId="0" applyFont="1" applyAlignment="1">
      <alignment horizontal="center"/>
    </xf>
    <xf numFmtId="0" fontId="18" fillId="2" borderId="0" xfId="0" applyFont="1" applyFill="1" applyAlignment="1">
      <alignment horizontal="center"/>
    </xf>
    <xf numFmtId="9" fontId="18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0" fontId="16" fillId="8" borderId="0" xfId="0" applyFont="1" applyFill="1"/>
    <xf numFmtId="0" fontId="20" fillId="6" borderId="0" xfId="0" applyFont="1" applyFill="1"/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7" fillId="2" borderId="20" xfId="0" applyFont="1" applyFill="1" applyBorder="1"/>
    <xf numFmtId="0" fontId="0" fillId="0" borderId="22" xfId="0" applyBorder="1"/>
    <xf numFmtId="0" fontId="12" fillId="0" borderId="23" xfId="0" applyFont="1" applyBorder="1"/>
    <xf numFmtId="9" fontId="12" fillId="0" borderId="25" xfId="0" applyNumberFormat="1" applyFont="1" applyBorder="1" applyAlignment="1">
      <alignment horizontal="center"/>
    </xf>
    <xf numFmtId="0" fontId="12" fillId="0" borderId="14" xfId="0" applyFont="1" applyBorder="1"/>
    <xf numFmtId="9" fontId="12" fillId="0" borderId="15" xfId="0" applyNumberFormat="1" applyFont="1" applyBorder="1" applyAlignment="1">
      <alignment horizontal="center"/>
    </xf>
    <xf numFmtId="0" fontId="12" fillId="0" borderId="17" xfId="0" applyFont="1" applyBorder="1"/>
    <xf numFmtId="9" fontId="12" fillId="0" borderId="19" xfId="0" applyNumberFormat="1" applyFont="1" applyBorder="1" applyAlignment="1">
      <alignment horizontal="center"/>
    </xf>
    <xf numFmtId="0" fontId="7" fillId="2" borderId="26" xfId="0" applyFont="1" applyFill="1" applyBorder="1" applyAlignment="1">
      <alignment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 textRotation="90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12" fillId="0" borderId="21" xfId="0" applyFont="1" applyFill="1" applyBorder="1" applyAlignment="1">
      <alignment horizontal="center"/>
    </xf>
    <xf numFmtId="0" fontId="12" fillId="0" borderId="21" xfId="0" applyFont="1" applyFill="1" applyBorder="1" applyAlignment="1">
      <alignment horizontal="center" textRotation="90"/>
    </xf>
    <xf numFmtId="0" fontId="12" fillId="0" borderId="21" xfId="0" applyFont="1" applyBorder="1" applyAlignment="1">
      <alignment horizontal="center" textRotation="90" wrapText="1"/>
    </xf>
    <xf numFmtId="0" fontId="12" fillId="0" borderId="7" xfId="0" applyFont="1" applyBorder="1" applyAlignment="1">
      <alignment horizontal="center" textRotation="90"/>
    </xf>
    <xf numFmtId="0" fontId="12" fillId="0" borderId="30" xfId="0" applyFont="1" applyFill="1" applyBorder="1" applyAlignment="1">
      <alignment horizontal="center" textRotation="90"/>
    </xf>
    <xf numFmtId="0" fontId="12" fillId="0" borderId="29" xfId="0" applyFont="1" applyFill="1" applyBorder="1" applyAlignment="1">
      <alignment horizontal="center" textRotation="90"/>
    </xf>
    <xf numFmtId="0" fontId="12" fillId="0" borderId="32" xfId="0" applyFont="1" applyFill="1" applyBorder="1" applyAlignment="1">
      <alignment horizontal="center" textRotation="90"/>
    </xf>
    <xf numFmtId="0" fontId="12" fillId="0" borderId="10" xfId="0" applyFont="1" applyBorder="1"/>
    <xf numFmtId="9" fontId="12" fillId="0" borderId="11" xfId="0" applyNumberFormat="1" applyFont="1" applyBorder="1" applyAlignment="1">
      <alignment horizontal="center"/>
    </xf>
    <xf numFmtId="0" fontId="12" fillId="0" borderId="33" xfId="0" applyFont="1" applyBorder="1" applyAlignment="1">
      <alignment horizontal="center"/>
    </xf>
    <xf numFmtId="0" fontId="12" fillId="0" borderId="11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2" fillId="0" borderId="35" xfId="0" applyFont="1" applyFill="1" applyBorder="1" applyAlignment="1">
      <alignment horizontal="center"/>
    </xf>
    <xf numFmtId="9" fontId="12" fillId="0" borderId="33" xfId="0" applyNumberFormat="1" applyFont="1" applyBorder="1" applyAlignment="1">
      <alignment horizontal="center"/>
    </xf>
    <xf numFmtId="9" fontId="12" fillId="0" borderId="12" xfId="0" applyNumberFormat="1" applyFont="1" applyBorder="1" applyAlignment="1">
      <alignment horizontal="center"/>
    </xf>
    <xf numFmtId="0" fontId="22" fillId="0" borderId="0" xfId="0" applyFont="1" applyAlignment="1">
      <alignment horizontal="left"/>
    </xf>
    <xf numFmtId="9" fontId="12" fillId="0" borderId="1" xfId="0" applyNumberFormat="1" applyFont="1" applyBorder="1" applyAlignment="1">
      <alignment horizontal="center"/>
    </xf>
    <xf numFmtId="0" fontId="12" fillId="0" borderId="38" xfId="0" applyFont="1" applyBorder="1" applyAlignment="1">
      <alignment horizontal="center"/>
    </xf>
    <xf numFmtId="0" fontId="12" fillId="0" borderId="40" xfId="0" applyFont="1" applyBorder="1" applyAlignment="1">
      <alignment horizontal="center"/>
    </xf>
    <xf numFmtId="9" fontId="12" fillId="0" borderId="38" xfId="0" applyNumberFormat="1" applyFont="1" applyBorder="1" applyAlignment="1">
      <alignment horizontal="center"/>
    </xf>
    <xf numFmtId="9" fontId="12" fillId="0" borderId="18" xfId="0" applyNumberFormat="1" applyFon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12" fillId="0" borderId="43" xfId="0" applyFont="1" applyBorder="1" applyAlignment="1">
      <alignment horizontal="center"/>
    </xf>
    <xf numFmtId="9" fontId="12" fillId="0" borderId="41" xfId="0" applyNumberFormat="1" applyFont="1" applyBorder="1" applyAlignment="1">
      <alignment horizontal="center"/>
    </xf>
    <xf numFmtId="0" fontId="7" fillId="2" borderId="26" xfId="0" applyFont="1" applyFill="1" applyBorder="1"/>
    <xf numFmtId="0" fontId="0" fillId="0" borderId="44" xfId="0" applyBorder="1" applyAlignment="1">
      <alignment horizontal="center"/>
    </xf>
    <xf numFmtId="0" fontId="12" fillId="0" borderId="30" xfId="0" applyFont="1" applyFill="1" applyBorder="1" applyAlignment="1">
      <alignment horizontal="center"/>
    </xf>
    <xf numFmtId="0" fontId="12" fillId="0" borderId="22" xfId="0" applyFont="1" applyFill="1" applyBorder="1" applyAlignment="1">
      <alignment horizontal="center" textRotation="90"/>
    </xf>
    <xf numFmtId="0" fontId="12" fillId="0" borderId="10" xfId="0" applyFont="1" applyFill="1" applyBorder="1"/>
    <xf numFmtId="9" fontId="12" fillId="0" borderId="11" xfId="0" applyNumberFormat="1" applyFont="1" applyFill="1" applyBorder="1" applyAlignment="1">
      <alignment horizontal="center"/>
    </xf>
    <xf numFmtId="0" fontId="12" fillId="0" borderId="36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12" fillId="0" borderId="23" xfId="0" applyFont="1" applyFill="1" applyBorder="1"/>
    <xf numFmtId="0" fontId="12" fillId="0" borderId="24" xfId="0" applyFont="1" applyFill="1" applyBorder="1" applyAlignment="1">
      <alignment horizontal="center"/>
    </xf>
    <xf numFmtId="9" fontId="12" fillId="0" borderId="24" xfId="0" applyNumberFormat="1" applyFont="1" applyFill="1" applyBorder="1" applyAlignment="1">
      <alignment horizontal="center"/>
    </xf>
    <xf numFmtId="0" fontId="12" fillId="0" borderId="14" xfId="0" applyFont="1" applyFill="1" applyBorder="1"/>
    <xf numFmtId="0" fontId="12" fillId="0" borderId="45" xfId="0" applyFont="1" applyFill="1" applyBorder="1"/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6" xfId="0" applyFont="1" applyBorder="1" applyAlignment="1">
      <alignment horizontal="center"/>
    </xf>
    <xf numFmtId="0" fontId="12" fillId="0" borderId="17" xfId="0" applyFont="1" applyFill="1" applyBorder="1"/>
    <xf numFmtId="0" fontId="12" fillId="0" borderId="22" xfId="0" applyFont="1" applyBorder="1" applyAlignment="1">
      <alignment horizontal="center" textRotation="90"/>
    </xf>
    <xf numFmtId="0" fontId="17" fillId="0" borderId="5" xfId="0" applyFont="1" applyBorder="1" applyAlignment="1">
      <alignment horizontal="center"/>
    </xf>
    <xf numFmtId="0" fontId="0" fillId="0" borderId="47" xfId="0" applyBorder="1"/>
    <xf numFmtId="0" fontId="17" fillId="0" borderId="1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0" fillId="0" borderId="18" xfId="0" applyBorder="1"/>
    <xf numFmtId="0" fontId="17" fillId="0" borderId="18" xfId="0" applyFont="1" applyBorder="1" applyAlignment="1">
      <alignment horizontal="center"/>
    </xf>
    <xf numFmtId="0" fontId="17" fillId="0" borderId="19" xfId="0" applyFont="1" applyBorder="1" applyAlignment="1">
      <alignment horizontal="center"/>
    </xf>
    <xf numFmtId="0" fontId="7" fillId="9" borderId="20" xfId="0" applyFont="1" applyFill="1" applyBorder="1" applyAlignment="1">
      <alignment wrapText="1"/>
    </xf>
    <xf numFmtId="9" fontId="12" fillId="0" borderId="24" xfId="0" applyNumberFormat="1" applyFont="1" applyBorder="1" applyAlignment="1">
      <alignment horizontal="center"/>
    </xf>
    <xf numFmtId="0" fontId="12" fillId="10" borderId="24" xfId="0" applyFont="1" applyFill="1" applyBorder="1" applyAlignment="1">
      <alignment horizontal="center"/>
    </xf>
    <xf numFmtId="0" fontId="12" fillId="0" borderId="36" xfId="0" applyFont="1" applyFill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12" fillId="0" borderId="18" xfId="0" applyFont="1" applyFill="1" applyBorder="1" applyAlignment="1">
      <alignment horizontal="center"/>
    </xf>
    <xf numFmtId="0" fontId="12" fillId="10" borderId="18" xfId="0" applyFont="1" applyFill="1" applyBorder="1" applyAlignment="1">
      <alignment horizontal="center"/>
    </xf>
    <xf numFmtId="49" fontId="12" fillId="0" borderId="0" xfId="0" applyNumberFormat="1" applyFont="1"/>
    <xf numFmtId="0" fontId="6" fillId="0" borderId="9" xfId="0" applyFont="1" applyBorder="1" applyAlignment="1">
      <alignment horizontal="center" textRotation="90"/>
    </xf>
    <xf numFmtId="0" fontId="6" fillId="0" borderId="26" xfId="0" applyFont="1" applyBorder="1" applyAlignment="1">
      <alignment horizontal="center" textRotation="90"/>
    </xf>
    <xf numFmtId="0" fontId="0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textRotation="90"/>
    </xf>
    <xf numFmtId="0" fontId="6" fillId="11" borderId="9" xfId="0" applyFont="1" applyFill="1" applyBorder="1" applyAlignment="1">
      <alignment horizontal="center" textRotation="90"/>
    </xf>
    <xf numFmtId="0" fontId="6" fillId="6" borderId="9" xfId="0" applyFont="1" applyFill="1" applyBorder="1" applyAlignment="1">
      <alignment horizontal="center" textRotation="90"/>
    </xf>
    <xf numFmtId="0" fontId="6" fillId="12" borderId="9" xfId="0" applyFont="1" applyFill="1" applyBorder="1" applyAlignment="1">
      <alignment horizontal="center" textRotation="90"/>
    </xf>
    <xf numFmtId="0" fontId="0" fillId="0" borderId="0" xfId="0" applyFont="1" applyBorder="1" applyAlignment="1">
      <alignment horizontal="center" wrapText="1"/>
    </xf>
    <xf numFmtId="0" fontId="6" fillId="0" borderId="26" xfId="0" applyFont="1" applyBorder="1" applyAlignment="1">
      <alignment horizontal="center" textRotation="90" wrapText="1"/>
    </xf>
    <xf numFmtId="0" fontId="6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left"/>
    </xf>
    <xf numFmtId="0" fontId="7" fillId="13" borderId="9" xfId="0" applyFont="1" applyFill="1" applyBorder="1" applyAlignment="1">
      <alignment horizontal="center" textRotation="90"/>
    </xf>
    <xf numFmtId="0" fontId="9" fillId="13" borderId="9" xfId="0" applyFont="1" applyFill="1" applyBorder="1" applyAlignment="1">
      <alignment horizontal="center"/>
    </xf>
    <xf numFmtId="0" fontId="9" fillId="13" borderId="9" xfId="0" applyFont="1" applyFill="1" applyBorder="1" applyAlignment="1">
      <alignment horizontal="left"/>
    </xf>
    <xf numFmtId="0" fontId="7" fillId="13" borderId="9" xfId="0" applyFont="1" applyFill="1" applyBorder="1" applyAlignment="1">
      <alignment horizontal="center"/>
    </xf>
    <xf numFmtId="0" fontId="9" fillId="13" borderId="9" xfId="0" applyFont="1" applyFill="1" applyBorder="1" applyAlignment="1">
      <alignment horizontal="center" wrapText="1"/>
    </xf>
    <xf numFmtId="0" fontId="7" fillId="13" borderId="9" xfId="0" applyFont="1" applyFill="1" applyBorder="1" applyAlignment="1">
      <alignment horizontal="center" textRotation="90" wrapText="1"/>
    </xf>
    <xf numFmtId="0" fontId="7" fillId="13" borderId="48" xfId="0" applyFont="1" applyFill="1" applyBorder="1" applyAlignment="1">
      <alignment horizontal="center" textRotation="90" wrapText="1"/>
    </xf>
    <xf numFmtId="0" fontId="9" fillId="13" borderId="48" xfId="0" applyFont="1" applyFill="1" applyBorder="1" applyAlignment="1">
      <alignment horizontal="left"/>
    </xf>
    <xf numFmtId="0" fontId="9" fillId="13" borderId="49" xfId="0" applyFont="1" applyFill="1" applyBorder="1" applyAlignment="1">
      <alignment horizontal="left"/>
    </xf>
    <xf numFmtId="0" fontId="12" fillId="11" borderId="1" xfId="0" applyFont="1" applyFill="1" applyBorder="1"/>
    <xf numFmtId="0" fontId="12" fillId="6" borderId="1" xfId="0" applyFont="1" applyFill="1" applyBorder="1"/>
    <xf numFmtId="0" fontId="12" fillId="12" borderId="1" xfId="0" applyFont="1" applyFill="1" applyBorder="1"/>
    <xf numFmtId="0" fontId="0" fillId="11" borderId="1" xfId="0" applyFill="1" applyBorder="1"/>
    <xf numFmtId="0" fontId="0" fillId="6" borderId="1" xfId="0" applyFill="1" applyBorder="1"/>
    <xf numFmtId="0" fontId="0" fillId="12" borderId="1" xfId="0" applyFill="1" applyBorder="1"/>
    <xf numFmtId="0" fontId="12" fillId="0" borderId="1" xfId="0" applyFont="1" applyFill="1" applyBorder="1"/>
    <xf numFmtId="0" fontId="0" fillId="0" borderId="0" xfId="0" applyAlignment="1">
      <alignment vertical="top" textRotation="90"/>
    </xf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49" fontId="14" fillId="2" borderId="1" xfId="0" applyNumberFormat="1" applyFont="1" applyFill="1" applyBorder="1" applyAlignment="1">
      <alignment horizontal="center"/>
    </xf>
    <xf numFmtId="0" fontId="14" fillId="2" borderId="38" xfId="0" applyFont="1" applyFill="1" applyBorder="1"/>
    <xf numFmtId="0" fontId="14" fillId="0" borderId="0" xfId="0" applyFont="1" applyFill="1" applyBorder="1"/>
    <xf numFmtId="0" fontId="14" fillId="2" borderId="1" xfId="0" quotePrefix="1" applyFont="1" applyFill="1" applyBorder="1" applyAlignment="1">
      <alignment horizontal="center"/>
    </xf>
    <xf numFmtId="0" fontId="24" fillId="2" borderId="1" xfId="0" applyFont="1" applyFill="1" applyBorder="1"/>
    <xf numFmtId="0" fontId="24" fillId="2" borderId="1" xfId="0" applyFont="1" applyFill="1" applyBorder="1" applyAlignment="1">
      <alignment horizontal="center"/>
    </xf>
    <xf numFmtId="49" fontId="24" fillId="2" borderId="1" xfId="0" applyNumberFormat="1" applyFont="1" applyFill="1" applyBorder="1" applyAlignment="1">
      <alignment horizontal="center"/>
    </xf>
    <xf numFmtId="0" fontId="14" fillId="2" borderId="2" xfId="0" applyFont="1" applyFill="1" applyBorder="1"/>
    <xf numFmtId="49" fontId="24" fillId="2" borderId="2" xfId="0" applyNumberFormat="1" applyFont="1" applyFill="1" applyBorder="1" applyAlignment="1">
      <alignment horizontal="center"/>
    </xf>
    <xf numFmtId="0" fontId="24" fillId="2" borderId="2" xfId="0" applyFont="1" applyFill="1" applyBorder="1"/>
    <xf numFmtId="49" fontId="14" fillId="2" borderId="2" xfId="0" applyNumberFormat="1" applyFont="1" applyFill="1" applyBorder="1" applyAlignment="1">
      <alignment horizontal="center"/>
    </xf>
    <xf numFmtId="0" fontId="25" fillId="2" borderId="1" xfId="0" applyFont="1" applyFill="1" applyBorder="1"/>
    <xf numFmtId="0" fontId="25" fillId="2" borderId="1" xfId="0" applyFont="1" applyFill="1" applyBorder="1" applyAlignment="1">
      <alignment horizontal="center"/>
    </xf>
    <xf numFmtId="49" fontId="25" fillId="2" borderId="2" xfId="0" applyNumberFormat="1" applyFont="1" applyFill="1" applyBorder="1" applyAlignment="1">
      <alignment horizontal="center"/>
    </xf>
    <xf numFmtId="0" fontId="7" fillId="0" borderId="0" xfId="0" applyFont="1" applyFill="1" applyBorder="1"/>
    <xf numFmtId="0" fontId="3" fillId="0" borderId="0" xfId="0" applyFont="1" applyFill="1" applyBorder="1"/>
    <xf numFmtId="0" fontId="13" fillId="0" borderId="0" xfId="0" applyFont="1" applyFill="1" applyBorder="1"/>
    <xf numFmtId="0" fontId="13" fillId="0" borderId="0" xfId="0" applyFont="1" applyFill="1" applyBorder="1" applyAlignment="1">
      <alignment horizontal="center"/>
    </xf>
    <xf numFmtId="10" fontId="13" fillId="0" borderId="0" xfId="0" applyNumberFormat="1" applyFont="1" applyFill="1" applyBorder="1"/>
    <xf numFmtId="0" fontId="5" fillId="0" borderId="0" xfId="0" applyFont="1" applyFill="1" applyBorder="1"/>
    <xf numFmtId="0" fontId="13" fillId="14" borderId="0" xfId="0" applyFont="1" applyFill="1" applyBorder="1"/>
    <xf numFmtId="0" fontId="13" fillId="14" borderId="0" xfId="0" applyFont="1" applyFill="1" applyBorder="1" applyAlignment="1">
      <alignment horizontal="center"/>
    </xf>
    <xf numFmtId="10" fontId="13" fillId="14" borderId="0" xfId="0" applyNumberFormat="1" applyFont="1" applyFill="1" applyBorder="1"/>
    <xf numFmtId="9" fontId="13" fillId="0" borderId="0" xfId="0" applyNumberFormat="1" applyFont="1" applyFill="1" applyBorder="1"/>
    <xf numFmtId="9" fontId="13" fillId="14" borderId="0" xfId="0" applyNumberFormat="1" applyFont="1" applyFill="1" applyBorder="1"/>
    <xf numFmtId="0" fontId="7" fillId="13" borderId="26" xfId="0" applyFont="1" applyFill="1" applyBorder="1" applyAlignment="1">
      <alignment horizontal="center" textRotation="90"/>
    </xf>
    <xf numFmtId="0" fontId="3" fillId="13" borderId="26" xfId="0" applyFont="1" applyFill="1" applyBorder="1" applyAlignment="1">
      <alignment horizontal="center"/>
    </xf>
    <xf numFmtId="0" fontId="3" fillId="13" borderId="26" xfId="0" applyFont="1" applyFill="1" applyBorder="1" applyAlignment="1">
      <alignment horizontal="left"/>
    </xf>
    <xf numFmtId="0" fontId="7" fillId="13" borderId="26" xfId="0" applyFont="1" applyFill="1" applyBorder="1" applyAlignment="1">
      <alignment horizontal="center"/>
    </xf>
    <xf numFmtId="0" fontId="3" fillId="13" borderId="26" xfId="0" applyFont="1" applyFill="1" applyBorder="1" applyAlignment="1">
      <alignment horizontal="center" wrapText="1"/>
    </xf>
    <xf numFmtId="0" fontId="7" fillId="13" borderId="26" xfId="0" applyFont="1" applyFill="1" applyBorder="1" applyAlignment="1">
      <alignment horizontal="center" textRotation="90" wrapText="1"/>
    </xf>
    <xf numFmtId="0" fontId="7" fillId="13" borderId="7" xfId="0" applyFont="1" applyFill="1" applyBorder="1" applyAlignment="1">
      <alignment horizontal="center" textRotation="90" wrapText="1"/>
    </xf>
    <xf numFmtId="0" fontId="3" fillId="13" borderId="7" xfId="0" applyFont="1" applyFill="1" applyBorder="1" applyAlignment="1">
      <alignment horizontal="left"/>
    </xf>
    <xf numFmtId="0" fontId="3" fillId="13" borderId="8" xfId="0" applyFont="1" applyFill="1" applyBorder="1" applyAlignment="1">
      <alignment horizontal="left"/>
    </xf>
    <xf numFmtId="0" fontId="23" fillId="15" borderId="1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left" vertical="center"/>
    </xf>
    <xf numFmtId="0" fontId="12" fillId="0" borderId="24" xfId="0" applyFont="1" applyFill="1" applyBorder="1" applyAlignment="1">
      <alignment horizontal="center" vertical="center"/>
    </xf>
    <xf numFmtId="49" fontId="12" fillId="0" borderId="24" xfId="0" applyNumberFormat="1" applyFont="1" applyBorder="1" applyAlignment="1">
      <alignment horizontal="center" vertical="center"/>
    </xf>
    <xf numFmtId="0" fontId="12" fillId="0" borderId="24" xfId="0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165" fontId="12" fillId="0" borderId="24" xfId="0" applyNumberFormat="1" applyFont="1" applyBorder="1" applyAlignment="1">
      <alignment horizontal="center" vertical="center"/>
    </xf>
    <xf numFmtId="0" fontId="12" fillId="11" borderId="24" xfId="0" applyFont="1" applyFill="1" applyBorder="1" applyAlignment="1">
      <alignment horizontal="center" vertical="center"/>
    </xf>
    <xf numFmtId="0" fontId="12" fillId="6" borderId="24" xfId="0" applyFont="1" applyFill="1" applyBorder="1" applyAlignment="1">
      <alignment horizontal="center" vertical="center"/>
    </xf>
    <xf numFmtId="2" fontId="12" fillId="12" borderId="24" xfId="0" applyNumberFormat="1" applyFont="1" applyFill="1" applyBorder="1" applyAlignment="1">
      <alignment horizontal="center" vertical="center"/>
    </xf>
    <xf numFmtId="49" fontId="12" fillId="0" borderId="24" xfId="0" applyNumberFormat="1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/>
    </xf>
    <xf numFmtId="0" fontId="12" fillId="0" borderId="39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165" fontId="12" fillId="0" borderId="1" xfId="0" applyNumberFormat="1" applyFont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2" fontId="12" fillId="12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Border="1" applyAlignment="1">
      <alignment horizontal="left" vertical="center" wrapText="1"/>
    </xf>
    <xf numFmtId="0" fontId="12" fillId="0" borderId="39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26" fillId="16" borderId="1" xfId="0" applyFont="1" applyFill="1" applyBorder="1" applyAlignment="1">
      <alignment horizontal="center" vertical="center"/>
    </xf>
    <xf numFmtId="49" fontId="12" fillId="0" borderId="2" xfId="0" applyNumberFormat="1" applyFont="1" applyBorder="1" applyAlignment="1">
      <alignment horizontal="left" vertical="center" wrapText="1"/>
    </xf>
    <xf numFmtId="0" fontId="12" fillId="0" borderId="1" xfId="0" quotePrefix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49" fontId="12" fillId="0" borderId="2" xfId="0" applyNumberFormat="1" applyFont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 vertical="center"/>
    </xf>
    <xf numFmtId="165" fontId="12" fillId="0" borderId="2" xfId="0" applyNumberFormat="1" applyFont="1" applyBorder="1" applyAlignment="1">
      <alignment horizontal="center" vertical="center"/>
    </xf>
    <xf numFmtId="0" fontId="12" fillId="11" borderId="2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/>
    </xf>
    <xf numFmtId="2" fontId="12" fillId="12" borderId="2" xfId="0" applyNumberFormat="1" applyFont="1" applyFill="1" applyBorder="1" applyAlignment="1">
      <alignment horizontal="center" vertical="center"/>
    </xf>
    <xf numFmtId="0" fontId="12" fillId="17" borderId="2" xfId="0" applyFont="1" applyFill="1" applyBorder="1" applyAlignment="1">
      <alignment horizontal="center" vertical="center"/>
    </xf>
    <xf numFmtId="0" fontId="12" fillId="17" borderId="2" xfId="0" applyFont="1" applyFill="1" applyBorder="1" applyAlignment="1">
      <alignment horizontal="left" vertical="center"/>
    </xf>
    <xf numFmtId="49" fontId="12" fillId="17" borderId="2" xfId="0" applyNumberFormat="1" applyFont="1" applyFill="1" applyBorder="1" applyAlignment="1">
      <alignment horizontal="center" vertical="center"/>
    </xf>
    <xf numFmtId="0" fontId="12" fillId="17" borderId="2" xfId="0" applyNumberFormat="1" applyFont="1" applyFill="1" applyBorder="1" applyAlignment="1">
      <alignment horizontal="center" vertical="center"/>
    </xf>
    <xf numFmtId="165" fontId="12" fillId="17" borderId="2" xfId="0" applyNumberFormat="1" applyFont="1" applyFill="1" applyBorder="1" applyAlignment="1">
      <alignment horizontal="center" vertical="center"/>
    </xf>
    <xf numFmtId="49" fontId="12" fillId="17" borderId="2" xfId="0" applyNumberFormat="1" applyFont="1" applyFill="1" applyBorder="1" applyAlignment="1">
      <alignment horizontal="left" vertical="center" wrapText="1"/>
    </xf>
    <xf numFmtId="0" fontId="12" fillId="13" borderId="2" xfId="0" applyFont="1" applyFill="1" applyBorder="1" applyAlignment="1">
      <alignment horizontal="center" vertical="center"/>
    </xf>
    <xf numFmtId="0" fontId="12" fillId="13" borderId="2" xfId="0" applyFont="1" applyFill="1" applyBorder="1" applyAlignment="1">
      <alignment horizontal="left" vertical="center"/>
    </xf>
    <xf numFmtId="49" fontId="12" fillId="13" borderId="2" xfId="0" applyNumberFormat="1" applyFont="1" applyFill="1" applyBorder="1" applyAlignment="1">
      <alignment horizontal="center" vertical="center"/>
    </xf>
    <xf numFmtId="0" fontId="12" fillId="13" borderId="2" xfId="0" applyNumberFormat="1" applyFont="1" applyFill="1" applyBorder="1" applyAlignment="1">
      <alignment horizontal="center" vertical="center"/>
    </xf>
    <xf numFmtId="165" fontId="12" fillId="13" borderId="2" xfId="0" applyNumberFormat="1" applyFont="1" applyFill="1" applyBorder="1" applyAlignment="1">
      <alignment horizontal="center" vertical="center"/>
    </xf>
    <xf numFmtId="49" fontId="12" fillId="13" borderId="2" xfId="0" applyNumberFormat="1" applyFont="1" applyFill="1" applyBorder="1" applyAlignment="1">
      <alignment horizontal="left" vertical="center" wrapText="1"/>
    </xf>
    <xf numFmtId="2" fontId="12" fillId="17" borderId="2" xfId="0" applyNumberFormat="1" applyFont="1" applyFill="1" applyBorder="1" applyAlignment="1">
      <alignment horizontal="center" vertical="center"/>
    </xf>
    <xf numFmtId="0" fontId="12" fillId="17" borderId="24" xfId="0" applyFont="1" applyFill="1" applyBorder="1" applyAlignment="1">
      <alignment horizontal="left" vertical="center"/>
    </xf>
    <xf numFmtId="0" fontId="12" fillId="18" borderId="1" xfId="0" applyFont="1" applyFill="1" applyBorder="1" applyAlignment="1">
      <alignment horizontal="center" vertical="center"/>
    </xf>
    <xf numFmtId="0" fontId="12" fillId="18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2" fontId="12" fillId="0" borderId="2" xfId="0" applyNumberFormat="1" applyFont="1" applyFill="1" applyBorder="1" applyAlignment="1">
      <alignment horizontal="center" vertical="center"/>
    </xf>
    <xf numFmtId="2" fontId="12" fillId="0" borderId="2" xfId="0" applyNumberFormat="1" applyFont="1" applyFill="1" applyBorder="1" applyAlignment="1">
      <alignment horizontal="left" vertical="center"/>
    </xf>
    <xf numFmtId="0" fontId="27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left" vertical="center"/>
    </xf>
    <xf numFmtId="49" fontId="27" fillId="0" borderId="2" xfId="0" applyNumberFormat="1" applyFont="1" applyBorder="1" applyAlignment="1">
      <alignment horizontal="center" vertical="center"/>
    </xf>
    <xf numFmtId="0" fontId="27" fillId="0" borderId="2" xfId="0" applyNumberFormat="1" applyFont="1" applyBorder="1" applyAlignment="1">
      <alignment horizontal="center" vertical="center"/>
    </xf>
    <xf numFmtId="165" fontId="27" fillId="0" borderId="2" xfId="0" applyNumberFormat="1" applyFont="1" applyBorder="1" applyAlignment="1">
      <alignment horizontal="center" vertical="center"/>
    </xf>
    <xf numFmtId="0" fontId="27" fillId="11" borderId="2" xfId="0" applyFont="1" applyFill="1" applyBorder="1" applyAlignment="1">
      <alignment horizontal="center" vertical="center"/>
    </xf>
    <xf numFmtId="0" fontId="27" fillId="6" borderId="2" xfId="0" applyFont="1" applyFill="1" applyBorder="1" applyAlignment="1">
      <alignment horizontal="center" vertical="center"/>
    </xf>
    <xf numFmtId="2" fontId="27" fillId="12" borderId="2" xfId="0" applyNumberFormat="1" applyFont="1" applyFill="1" applyBorder="1" applyAlignment="1">
      <alignment horizontal="center" vertical="center"/>
    </xf>
    <xf numFmtId="49" fontId="27" fillId="0" borderId="2" xfId="0" applyNumberFormat="1" applyFont="1" applyBorder="1" applyAlignment="1">
      <alignment horizontal="left" vertical="center" wrapText="1"/>
    </xf>
    <xf numFmtId="2" fontId="27" fillId="0" borderId="2" xfId="0" applyNumberFormat="1" applyFont="1" applyFill="1" applyBorder="1" applyAlignment="1">
      <alignment horizontal="center" vertical="center"/>
    </xf>
    <xf numFmtId="2" fontId="27" fillId="0" borderId="2" xfId="0" applyNumberFormat="1" applyFont="1" applyFill="1" applyBorder="1" applyAlignment="1">
      <alignment horizontal="left" vertical="center"/>
    </xf>
    <xf numFmtId="0" fontId="27" fillId="0" borderId="1" xfId="0" applyFont="1" applyBorder="1" applyAlignment="1">
      <alignment horizontal="center" vertical="center"/>
    </xf>
    <xf numFmtId="0" fontId="27" fillId="17" borderId="2" xfId="0" applyFont="1" applyFill="1" applyBorder="1" applyAlignment="1">
      <alignment horizontal="center" vertical="center"/>
    </xf>
    <xf numFmtId="0" fontId="27" fillId="17" borderId="2" xfId="0" applyFont="1" applyFill="1" applyBorder="1" applyAlignment="1">
      <alignment horizontal="left" vertical="center"/>
    </xf>
    <xf numFmtId="0" fontId="27" fillId="17" borderId="2" xfId="0" applyNumberFormat="1" applyFont="1" applyFill="1" applyBorder="1" applyAlignment="1">
      <alignment horizontal="center" vertical="center"/>
    </xf>
    <xf numFmtId="49" fontId="27" fillId="17" borderId="2" xfId="0" applyNumberFormat="1" applyFont="1" applyFill="1" applyBorder="1" applyAlignment="1">
      <alignment horizontal="center" vertical="center"/>
    </xf>
    <xf numFmtId="165" fontId="27" fillId="17" borderId="2" xfId="0" applyNumberFormat="1" applyFont="1" applyFill="1" applyBorder="1" applyAlignment="1">
      <alignment horizontal="center" vertical="center"/>
    </xf>
    <xf numFmtId="2" fontId="27" fillId="17" borderId="2" xfId="0" applyNumberFormat="1" applyFont="1" applyFill="1" applyBorder="1" applyAlignment="1">
      <alignment horizontal="center" vertical="center"/>
    </xf>
    <xf numFmtId="49" fontId="27" fillId="17" borderId="2" xfId="0" applyNumberFormat="1" applyFont="1" applyFill="1" applyBorder="1" applyAlignment="1">
      <alignment horizontal="left" vertical="center" wrapText="1"/>
    </xf>
    <xf numFmtId="2" fontId="27" fillId="17" borderId="2" xfId="0" applyNumberFormat="1" applyFont="1" applyFill="1" applyBorder="1" applyAlignment="1">
      <alignment horizontal="left" vertical="center"/>
    </xf>
    <xf numFmtId="0" fontId="12" fillId="17" borderId="1" xfId="0" applyFont="1" applyFill="1" applyBorder="1" applyAlignment="1">
      <alignment horizontal="center" vertical="center"/>
    </xf>
    <xf numFmtId="2" fontId="12" fillId="17" borderId="2" xfId="0" applyNumberFormat="1" applyFont="1" applyFill="1" applyBorder="1" applyAlignment="1">
      <alignment horizontal="left" vertical="center"/>
    </xf>
    <xf numFmtId="0" fontId="12" fillId="0" borderId="0" xfId="0" applyFont="1" applyFill="1"/>
    <xf numFmtId="0" fontId="12" fillId="0" borderId="0" xfId="0" applyFont="1" applyAlignment="1">
      <alignment wrapText="1"/>
    </xf>
    <xf numFmtId="49" fontId="25" fillId="2" borderId="1" xfId="0" applyNumberFormat="1" applyFont="1" applyFill="1" applyBorder="1" applyAlignment="1">
      <alignment horizontal="center"/>
    </xf>
    <xf numFmtId="0" fontId="28" fillId="2" borderId="1" xfId="0" applyFont="1" applyFill="1" applyBorder="1"/>
    <xf numFmtId="0" fontId="28" fillId="2" borderId="1" xfId="0" applyFont="1" applyFill="1" applyBorder="1" applyAlignment="1">
      <alignment horizontal="center"/>
    </xf>
    <xf numFmtId="0" fontId="25" fillId="2" borderId="2" xfId="0" applyFont="1" applyFill="1" applyBorder="1"/>
    <xf numFmtId="0" fontId="14" fillId="2" borderId="2" xfId="0" applyFont="1" applyFill="1" applyBorder="1" applyAlignment="1">
      <alignment horizontal="center"/>
    </xf>
    <xf numFmtId="0" fontId="7" fillId="13" borderId="16" xfId="0" applyFont="1" applyFill="1" applyBorder="1" applyAlignment="1">
      <alignment horizontal="center" textRotation="90"/>
    </xf>
    <xf numFmtId="0" fontId="4" fillId="13" borderId="16" xfId="0" applyFont="1" applyFill="1" applyBorder="1" applyAlignment="1">
      <alignment horizontal="center" textRotation="90"/>
    </xf>
    <xf numFmtId="0" fontId="3" fillId="13" borderId="16" xfId="0" applyFont="1" applyFill="1" applyBorder="1" applyAlignment="1">
      <alignment horizontal="center"/>
    </xf>
    <xf numFmtId="0" fontId="3" fillId="13" borderId="16" xfId="0" applyFont="1" applyFill="1" applyBorder="1" applyAlignment="1">
      <alignment horizontal="left"/>
    </xf>
    <xf numFmtId="0" fontId="7" fillId="13" borderId="16" xfId="0" applyFont="1" applyFill="1" applyBorder="1" applyAlignment="1">
      <alignment horizontal="center"/>
    </xf>
    <xf numFmtId="0" fontId="3" fillId="13" borderId="16" xfId="0" applyFont="1" applyFill="1" applyBorder="1" applyAlignment="1">
      <alignment horizontal="center" wrapText="1"/>
    </xf>
    <xf numFmtId="0" fontId="7" fillId="13" borderId="16" xfId="0" applyFont="1" applyFill="1" applyBorder="1" applyAlignment="1">
      <alignment horizontal="center" textRotation="90" wrapText="1"/>
    </xf>
    <xf numFmtId="0" fontId="7" fillId="13" borderId="50" xfId="0" applyFont="1" applyFill="1" applyBorder="1" applyAlignment="1">
      <alignment horizontal="center" textRotation="90" wrapText="1"/>
    </xf>
    <xf numFmtId="0" fontId="3" fillId="13" borderId="50" xfId="0" applyFont="1" applyFill="1" applyBorder="1" applyAlignment="1">
      <alignment horizontal="left"/>
    </xf>
    <xf numFmtId="0" fontId="3" fillId="13" borderId="51" xfId="0" applyFont="1" applyFill="1" applyBorder="1" applyAlignment="1">
      <alignment horizontal="left"/>
    </xf>
    <xf numFmtId="0" fontId="1" fillId="0" borderId="1" xfId="0" applyFont="1" applyBorder="1" applyAlignment="1">
      <alignment horizontal="center" textRotation="90" wrapText="1"/>
    </xf>
    <xf numFmtId="0" fontId="24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" fillId="0" borderId="20" xfId="0" applyFont="1" applyBorder="1"/>
    <xf numFmtId="0" fontId="1" fillId="0" borderId="21" xfId="0" applyFont="1" applyBorder="1"/>
    <xf numFmtId="0" fontId="1" fillId="0" borderId="21" xfId="0" applyFont="1" applyBorder="1" applyAlignment="1">
      <alignment horizontal="center"/>
    </xf>
    <xf numFmtId="0" fontId="1" fillId="0" borderId="21" xfId="0" applyFont="1" applyBorder="1" applyAlignment="1">
      <alignment horizontal="center" textRotation="90"/>
    </xf>
    <xf numFmtId="0" fontId="1" fillId="0" borderId="22" xfId="0" applyFont="1" applyBorder="1" applyAlignment="1">
      <alignment horizontal="center" textRotation="90"/>
    </xf>
    <xf numFmtId="0" fontId="1" fillId="14" borderId="52" xfId="0" applyFont="1" applyFill="1" applyBorder="1"/>
    <xf numFmtId="0" fontId="1" fillId="14" borderId="10" xfId="0" applyFont="1" applyFill="1" applyBorder="1" applyAlignment="1">
      <alignment horizontal="center"/>
    </xf>
    <xf numFmtId="0" fontId="1" fillId="14" borderId="11" xfId="0" applyFont="1" applyFill="1" applyBorder="1" applyAlignment="1">
      <alignment horizontal="center"/>
    </xf>
    <xf numFmtId="165" fontId="1" fillId="14" borderId="12" xfId="0" applyNumberFormat="1" applyFont="1" applyFill="1" applyBorder="1" applyAlignment="1">
      <alignment horizontal="center"/>
    </xf>
    <xf numFmtId="0" fontId="1" fillId="14" borderId="53" xfId="0" applyFont="1" applyFill="1" applyBorder="1"/>
    <xf numFmtId="0" fontId="1" fillId="14" borderId="14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165" fontId="1" fillId="14" borderId="15" xfId="0" applyNumberFormat="1" applyFont="1" applyFill="1" applyBorder="1" applyAlignment="1">
      <alignment horizontal="center"/>
    </xf>
    <xf numFmtId="0" fontId="1" fillId="14" borderId="54" xfId="0" applyFont="1" applyFill="1" applyBorder="1"/>
    <xf numFmtId="0" fontId="1" fillId="14" borderId="17" xfId="0" applyFont="1" applyFill="1" applyBorder="1" applyAlignment="1">
      <alignment horizontal="center"/>
    </xf>
    <xf numFmtId="0" fontId="1" fillId="14" borderId="18" xfId="0" applyFont="1" applyFill="1" applyBorder="1" applyAlignment="1">
      <alignment horizontal="center"/>
    </xf>
    <xf numFmtId="165" fontId="1" fillId="14" borderId="19" xfId="0" applyNumberFormat="1" applyFont="1" applyFill="1" applyBorder="1" applyAlignment="1">
      <alignment horizontal="center"/>
    </xf>
    <xf numFmtId="0" fontId="22" fillId="14" borderId="52" xfId="0" applyFont="1" applyFill="1" applyBorder="1"/>
    <xf numFmtId="9" fontId="1" fillId="14" borderId="11" xfId="0" applyNumberFormat="1" applyFont="1" applyFill="1" applyBorder="1" applyAlignment="1">
      <alignment horizontal="center"/>
    </xf>
    <xf numFmtId="0" fontId="1" fillId="14" borderId="12" xfId="0" applyFont="1" applyFill="1" applyBorder="1" applyAlignment="1">
      <alignment horizontal="center"/>
    </xf>
    <xf numFmtId="0" fontId="22" fillId="14" borderId="54" xfId="0" applyFont="1" applyFill="1" applyBorder="1"/>
    <xf numFmtId="9" fontId="1" fillId="14" borderId="18" xfId="0" applyNumberFormat="1" applyFont="1" applyFill="1" applyBorder="1" applyAlignment="1">
      <alignment horizontal="center"/>
    </xf>
    <xf numFmtId="0" fontId="1" fillId="14" borderId="19" xfId="0" applyFont="1" applyFill="1" applyBorder="1" applyAlignment="1">
      <alignment horizontal="center"/>
    </xf>
    <xf numFmtId="0" fontId="22" fillId="14" borderId="55" xfId="0" applyFont="1" applyFill="1" applyBorder="1"/>
    <xf numFmtId="0" fontId="1" fillId="14" borderId="55" xfId="0" applyFont="1" applyFill="1" applyBorder="1"/>
    <xf numFmtId="0" fontId="1" fillId="14" borderId="56" xfId="0" applyFont="1" applyFill="1" applyBorder="1" applyAlignment="1">
      <alignment horizontal="center"/>
    </xf>
    <xf numFmtId="0" fontId="1" fillId="14" borderId="47" xfId="0" applyFont="1" applyFill="1" applyBorder="1" applyAlignment="1">
      <alignment horizontal="center"/>
    </xf>
    <xf numFmtId="9" fontId="1" fillId="14" borderId="47" xfId="0" applyNumberFormat="1" applyFont="1" applyFill="1" applyBorder="1" applyAlignment="1">
      <alignment horizontal="center"/>
    </xf>
    <xf numFmtId="165" fontId="1" fillId="14" borderId="57" xfId="0" applyNumberFormat="1" applyFont="1" applyFill="1" applyBorder="1" applyAlignment="1">
      <alignment horizontal="center"/>
    </xf>
    <xf numFmtId="0" fontId="22" fillId="14" borderId="16" xfId="0" applyFont="1" applyFill="1" applyBorder="1"/>
    <xf numFmtId="0" fontId="1" fillId="14" borderId="16" xfId="0" applyFont="1" applyFill="1" applyBorder="1"/>
    <xf numFmtId="0" fontId="1" fillId="8" borderId="52" xfId="0" applyFont="1" applyFill="1" applyBorder="1"/>
    <xf numFmtId="0" fontId="12" fillId="8" borderId="10" xfId="0" applyFont="1" applyFill="1" applyBorder="1" applyAlignment="1">
      <alignment horizontal="center" vertical="center"/>
    </xf>
    <xf numFmtId="0" fontId="12" fillId="8" borderId="11" xfId="0" applyFont="1" applyFill="1" applyBorder="1" applyAlignment="1">
      <alignment horizontal="center" vertical="center"/>
    </xf>
    <xf numFmtId="0" fontId="12" fillId="8" borderId="12" xfId="0" applyFont="1" applyFill="1" applyBorder="1" applyAlignment="1">
      <alignment horizontal="center" vertical="center"/>
    </xf>
    <xf numFmtId="0" fontId="1" fillId="8" borderId="53" xfId="0" applyFont="1" applyFill="1" applyBorder="1"/>
    <xf numFmtId="0" fontId="12" fillId="8" borderId="14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9" fontId="12" fillId="8" borderId="1" xfId="0" applyNumberFormat="1" applyFont="1" applyFill="1" applyBorder="1" applyAlignment="1">
      <alignment horizontal="center" vertical="center"/>
    </xf>
    <xf numFmtId="0" fontId="12" fillId="8" borderId="15" xfId="0" applyFont="1" applyFill="1" applyBorder="1" applyAlignment="1">
      <alignment horizontal="center" vertical="center"/>
    </xf>
    <xf numFmtId="165" fontId="12" fillId="8" borderId="15" xfId="0" applyNumberFormat="1" applyFont="1" applyFill="1" applyBorder="1" applyAlignment="1">
      <alignment horizontal="center" vertical="center"/>
    </xf>
    <xf numFmtId="0" fontId="1" fillId="8" borderId="58" xfId="0" applyFont="1" applyFill="1" applyBorder="1"/>
    <xf numFmtId="0" fontId="12" fillId="8" borderId="45" xfId="0" applyFont="1" applyFill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/>
    </xf>
    <xf numFmtId="9" fontId="12" fillId="8" borderId="2" xfId="0" applyNumberFormat="1" applyFont="1" applyFill="1" applyBorder="1" applyAlignment="1">
      <alignment horizontal="center" vertical="center"/>
    </xf>
    <xf numFmtId="0" fontId="12" fillId="8" borderId="46" xfId="0" applyFont="1" applyFill="1" applyBorder="1" applyAlignment="1">
      <alignment horizontal="center" vertical="center"/>
    </xf>
    <xf numFmtId="0" fontId="22" fillId="8" borderId="59" xfId="0" applyFont="1" applyFill="1" applyBorder="1"/>
    <xf numFmtId="0" fontId="12" fillId="8" borderId="34" xfId="0" applyFont="1" applyFill="1" applyBorder="1" applyAlignment="1">
      <alignment horizontal="center" vertical="center"/>
    </xf>
    <xf numFmtId="9" fontId="12" fillId="8" borderId="11" xfId="0" applyNumberFormat="1" applyFont="1" applyFill="1" applyBorder="1" applyAlignment="1">
      <alignment horizontal="center" vertical="center"/>
    </xf>
    <xf numFmtId="0" fontId="22" fillId="8" borderId="60" xfId="0" applyFont="1" applyFill="1" applyBorder="1"/>
    <xf numFmtId="0" fontId="1" fillId="8" borderId="55" xfId="0" applyFont="1" applyFill="1" applyBorder="1"/>
    <xf numFmtId="0" fontId="12" fillId="8" borderId="4" xfId="0" applyFont="1" applyFill="1" applyBorder="1" applyAlignment="1">
      <alignment horizontal="center" vertical="center"/>
    </xf>
    <xf numFmtId="0" fontId="12" fillId="8" borderId="24" xfId="0" applyFont="1" applyFill="1" applyBorder="1" applyAlignment="1">
      <alignment horizontal="center" vertical="center"/>
    </xf>
    <xf numFmtId="0" fontId="12" fillId="8" borderId="25" xfId="0" applyFont="1" applyFill="1" applyBorder="1" applyAlignment="1">
      <alignment horizontal="center" vertical="center"/>
    </xf>
    <xf numFmtId="0" fontId="22" fillId="8" borderId="61" xfId="0" applyFont="1" applyFill="1" applyBorder="1"/>
    <xf numFmtId="0" fontId="1" fillId="8" borderId="54" xfId="0" applyFont="1" applyFill="1" applyBorder="1"/>
    <xf numFmtId="0" fontId="1" fillId="8" borderId="42" xfId="0" applyFont="1" applyFill="1" applyBorder="1" applyAlignment="1">
      <alignment horizontal="center" vertical="center"/>
    </xf>
    <xf numFmtId="9" fontId="1" fillId="8" borderId="42" xfId="0" applyNumberFormat="1" applyFont="1" applyFill="1" applyBorder="1" applyAlignment="1">
      <alignment horizontal="center" vertical="center"/>
    </xf>
    <xf numFmtId="0" fontId="1" fillId="8" borderId="19" xfId="0" applyFont="1" applyFill="1" applyBorder="1" applyAlignment="1">
      <alignment horizontal="center" vertical="center"/>
    </xf>
    <xf numFmtId="0" fontId="1" fillId="6" borderId="52" xfId="0" applyFont="1" applyFill="1" applyBorder="1"/>
    <xf numFmtId="0" fontId="12" fillId="6" borderId="10" xfId="0" applyFont="1" applyFill="1" applyBorder="1" applyAlignment="1">
      <alignment horizontal="center" vertical="center"/>
    </xf>
    <xf numFmtId="0" fontId="12" fillId="6" borderId="11" xfId="0" applyFont="1" applyFill="1" applyBorder="1" applyAlignment="1">
      <alignment horizontal="center" vertical="center"/>
    </xf>
    <xf numFmtId="0" fontId="12" fillId="6" borderId="12" xfId="0" applyFont="1" applyFill="1" applyBorder="1" applyAlignment="1">
      <alignment horizontal="center" vertical="center"/>
    </xf>
    <xf numFmtId="0" fontId="1" fillId="6" borderId="53" xfId="0" applyFont="1" applyFill="1" applyBorder="1"/>
    <xf numFmtId="0" fontId="12" fillId="6" borderId="14" xfId="0" applyFont="1" applyFill="1" applyBorder="1" applyAlignment="1">
      <alignment horizontal="center" vertical="center"/>
    </xf>
    <xf numFmtId="9" fontId="12" fillId="6" borderId="1" xfId="0" applyNumberFormat="1" applyFont="1" applyFill="1" applyBorder="1" applyAlignment="1">
      <alignment horizontal="center" vertical="center"/>
    </xf>
    <xf numFmtId="0" fontId="12" fillId="6" borderId="15" xfId="0" applyFont="1" applyFill="1" applyBorder="1" applyAlignment="1">
      <alignment horizontal="center" vertical="center"/>
    </xf>
    <xf numFmtId="165" fontId="12" fillId="6" borderId="15" xfId="0" applyNumberFormat="1" applyFont="1" applyFill="1" applyBorder="1" applyAlignment="1">
      <alignment horizontal="center" vertical="center"/>
    </xf>
    <xf numFmtId="0" fontId="1" fillId="6" borderId="58" xfId="0" applyFont="1" applyFill="1" applyBorder="1"/>
    <xf numFmtId="0" fontId="12" fillId="6" borderId="45" xfId="0" applyFont="1" applyFill="1" applyBorder="1" applyAlignment="1">
      <alignment horizontal="center" vertical="center"/>
    </xf>
    <xf numFmtId="0" fontId="12" fillId="6" borderId="46" xfId="0" applyFont="1" applyFill="1" applyBorder="1" applyAlignment="1">
      <alignment horizontal="center" vertical="center"/>
    </xf>
    <xf numFmtId="0" fontId="22" fillId="6" borderId="59" xfId="0" applyFont="1" applyFill="1" applyBorder="1"/>
    <xf numFmtId="0" fontId="12" fillId="6" borderId="34" xfId="0" applyFont="1" applyFill="1" applyBorder="1" applyAlignment="1">
      <alignment horizontal="center" vertical="center"/>
    </xf>
    <xf numFmtId="9" fontId="12" fillId="6" borderId="11" xfId="0" applyNumberFormat="1" applyFont="1" applyFill="1" applyBorder="1" applyAlignment="1">
      <alignment horizontal="center" vertical="center"/>
    </xf>
    <xf numFmtId="0" fontId="22" fillId="6" borderId="60" xfId="0" applyFont="1" applyFill="1" applyBorder="1"/>
    <xf numFmtId="0" fontId="1" fillId="6" borderId="55" xfId="0" applyFont="1" applyFill="1" applyBorder="1"/>
    <xf numFmtId="0" fontId="12" fillId="6" borderId="4" xfId="0" applyFont="1" applyFill="1" applyBorder="1" applyAlignment="1">
      <alignment horizontal="center" vertical="center"/>
    </xf>
    <xf numFmtId="0" fontId="12" fillId="6" borderId="25" xfId="0" applyFont="1" applyFill="1" applyBorder="1" applyAlignment="1">
      <alignment horizontal="center" vertical="center"/>
    </xf>
    <xf numFmtId="0" fontId="22" fillId="6" borderId="61" xfId="0" applyFont="1" applyFill="1" applyBorder="1"/>
    <xf numFmtId="0" fontId="1" fillId="6" borderId="54" xfId="0" applyFont="1" applyFill="1" applyBorder="1"/>
    <xf numFmtId="0" fontId="1" fillId="6" borderId="42" xfId="0" applyFont="1" applyFill="1" applyBorder="1" applyAlignment="1">
      <alignment horizontal="center" vertical="center"/>
    </xf>
    <xf numFmtId="9" fontId="1" fillId="6" borderId="42" xfId="0" applyNumberFormat="1" applyFont="1" applyFill="1" applyBorder="1" applyAlignment="1">
      <alignment horizontal="center" vertical="center"/>
    </xf>
    <xf numFmtId="0" fontId="1" fillId="6" borderId="19" xfId="0" applyFont="1" applyFill="1" applyBorder="1" applyAlignment="1">
      <alignment horizontal="center" vertical="center"/>
    </xf>
    <xf numFmtId="0" fontId="22" fillId="14" borderId="26" xfId="0" applyFont="1" applyFill="1" applyBorder="1"/>
    <xf numFmtId="0" fontId="1" fillId="14" borderId="26" xfId="0" applyFont="1" applyFill="1" applyBorder="1"/>
    <xf numFmtId="0" fontId="1" fillId="14" borderId="20" xfId="0" applyFont="1" applyFill="1" applyBorder="1" applyAlignment="1">
      <alignment horizontal="center"/>
    </xf>
    <xf numFmtId="0" fontId="1" fillId="14" borderId="21" xfId="0" applyFont="1" applyFill="1" applyBorder="1" applyAlignment="1">
      <alignment horizontal="center"/>
    </xf>
    <xf numFmtId="9" fontId="1" fillId="14" borderId="21" xfId="0" applyNumberFormat="1" applyFont="1" applyFill="1" applyBorder="1" applyAlignment="1">
      <alignment horizontal="center"/>
    </xf>
    <xf numFmtId="0" fontId="1" fillId="14" borderId="22" xfId="0" applyFont="1" applyFill="1" applyBorder="1" applyAlignment="1">
      <alignment horizontal="center"/>
    </xf>
    <xf numFmtId="0" fontId="4" fillId="2" borderId="6" xfId="0" applyFont="1" applyFill="1" applyBorder="1"/>
    <xf numFmtId="0" fontId="7" fillId="2" borderId="7" xfId="0" applyFont="1" applyFill="1" applyBorder="1"/>
    <xf numFmtId="0" fontId="11" fillId="2" borderId="7" xfId="0" applyFont="1" applyFill="1" applyBorder="1"/>
    <xf numFmtId="0" fontId="11" fillId="2" borderId="8" xfId="0" applyFont="1" applyFill="1" applyBorder="1"/>
    <xf numFmtId="0" fontId="1" fillId="19" borderId="26" xfId="0" applyFont="1" applyFill="1" applyBorder="1"/>
    <xf numFmtId="0" fontId="1" fillId="19" borderId="20" xfId="0" applyFont="1" applyFill="1" applyBorder="1" applyAlignment="1">
      <alignment horizontal="left"/>
    </xf>
    <xf numFmtId="0" fontId="1" fillId="19" borderId="21" xfId="0" applyFont="1" applyFill="1" applyBorder="1" applyAlignment="1">
      <alignment horizontal="left"/>
    </xf>
    <xf numFmtId="0" fontId="1" fillId="19" borderId="22" xfId="0" applyFont="1" applyFill="1" applyBorder="1" applyAlignment="1">
      <alignment horizontal="left"/>
    </xf>
    <xf numFmtId="0" fontId="1" fillId="20" borderId="10" xfId="0" applyFont="1" applyFill="1" applyBorder="1"/>
    <xf numFmtId="0" fontId="1" fillId="20" borderId="11" xfId="0" applyFont="1" applyFill="1" applyBorder="1" applyAlignment="1">
      <alignment horizontal="left"/>
    </xf>
    <xf numFmtId="10" fontId="1" fillId="20" borderId="12" xfId="0" applyNumberFormat="1" applyFont="1" applyFill="1" applyBorder="1" applyAlignment="1">
      <alignment horizontal="left"/>
    </xf>
    <xf numFmtId="0" fontId="1" fillId="20" borderId="14" xfId="0" applyFont="1" applyFill="1" applyBorder="1"/>
    <xf numFmtId="0" fontId="1" fillId="20" borderId="1" xfId="0" applyFont="1" applyFill="1" applyBorder="1" applyAlignment="1">
      <alignment horizontal="left"/>
    </xf>
    <xf numFmtId="9" fontId="1" fillId="20" borderId="15" xfId="0" applyNumberFormat="1" applyFont="1" applyFill="1" applyBorder="1" applyAlignment="1">
      <alignment horizontal="left"/>
    </xf>
    <xf numFmtId="0" fontId="1" fillId="21" borderId="14" xfId="0" applyFont="1" applyFill="1" applyBorder="1"/>
    <xf numFmtId="0" fontId="1" fillId="21" borderId="1" xfId="0" applyFont="1" applyFill="1" applyBorder="1" applyAlignment="1">
      <alignment horizontal="left"/>
    </xf>
    <xf numFmtId="0" fontId="1" fillId="21" borderId="15" xfId="0" applyFont="1" applyFill="1" applyBorder="1" applyAlignment="1">
      <alignment horizontal="left"/>
    </xf>
    <xf numFmtId="0" fontId="1" fillId="21" borderId="45" xfId="0" applyFont="1" applyFill="1" applyBorder="1"/>
    <xf numFmtId="0" fontId="1" fillId="21" borderId="2" xfId="0" applyFont="1" applyFill="1" applyBorder="1" applyAlignment="1">
      <alignment horizontal="left"/>
    </xf>
    <xf numFmtId="9" fontId="1" fillId="21" borderId="46" xfId="0" applyNumberFormat="1" applyFont="1" applyFill="1" applyBorder="1" applyAlignment="1">
      <alignment horizontal="left"/>
    </xf>
    <xf numFmtId="0" fontId="1" fillId="21" borderId="46" xfId="0" applyFont="1" applyFill="1" applyBorder="1" applyAlignment="1">
      <alignment horizontal="left"/>
    </xf>
    <xf numFmtId="0" fontId="1" fillId="21" borderId="17" xfId="0" applyFont="1" applyFill="1" applyBorder="1"/>
    <xf numFmtId="0" fontId="1" fillId="21" borderId="18" xfId="0" applyFont="1" applyFill="1" applyBorder="1" applyAlignment="1">
      <alignment horizontal="left"/>
    </xf>
    <xf numFmtId="9" fontId="1" fillId="21" borderId="19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4" fillId="2" borderId="62" xfId="0" applyFont="1" applyFill="1" applyBorder="1"/>
    <xf numFmtId="0" fontId="7" fillId="2" borderId="48" xfId="0" applyFont="1" applyFill="1" applyBorder="1"/>
    <xf numFmtId="0" fontId="7" fillId="2" borderId="49" xfId="0" applyFont="1" applyFill="1" applyBorder="1"/>
    <xf numFmtId="0" fontId="7" fillId="2" borderId="63" xfId="0" applyFont="1" applyFill="1" applyBorder="1"/>
    <xf numFmtId="0" fontId="1" fillId="19" borderId="18" xfId="0" applyFont="1" applyFill="1" applyBorder="1" applyAlignment="1">
      <alignment horizontal="left"/>
    </xf>
    <xf numFmtId="0" fontId="1" fillId="19" borderId="19" xfId="0" applyFont="1" applyFill="1" applyBorder="1" applyAlignment="1">
      <alignment horizontal="left"/>
    </xf>
    <xf numFmtId="0" fontId="12" fillId="0" borderId="11" xfId="0" applyFont="1" applyBorder="1"/>
    <xf numFmtId="10" fontId="12" fillId="0" borderId="12" xfId="0" applyNumberFormat="1" applyFont="1" applyBorder="1" applyAlignment="1">
      <alignment horizontal="left"/>
    </xf>
    <xf numFmtId="10" fontId="12" fillId="0" borderId="25" xfId="0" applyNumberFormat="1" applyFont="1" applyBorder="1" applyAlignment="1">
      <alignment horizontal="left"/>
    </xf>
    <xf numFmtId="10" fontId="12" fillId="0" borderId="15" xfId="0" applyNumberFormat="1" applyFont="1" applyBorder="1" applyAlignment="1">
      <alignment horizontal="left"/>
    </xf>
    <xf numFmtId="0" fontId="7" fillId="2" borderId="64" xfId="0" applyFont="1" applyFill="1" applyBorder="1"/>
    <xf numFmtId="0" fontId="12" fillId="0" borderId="19" xfId="0" applyFont="1" applyBorder="1" applyAlignment="1">
      <alignment horizontal="left"/>
    </xf>
    <xf numFmtId="0" fontId="30" fillId="0" borderId="0" xfId="0" applyFont="1" applyAlignment="1">
      <alignment horizontal="left" vertical="center"/>
    </xf>
    <xf numFmtId="0" fontId="4" fillId="2" borderId="0" xfId="0" applyFont="1" applyFill="1" applyBorder="1"/>
    <xf numFmtId="0" fontId="1" fillId="19" borderId="41" xfId="0" applyFont="1" applyFill="1" applyBorder="1" applyAlignment="1">
      <alignment horizontal="left"/>
    </xf>
    <xf numFmtId="0" fontId="7" fillId="0" borderId="63" xfId="0" applyFont="1" applyFill="1" applyBorder="1"/>
    <xf numFmtId="0" fontId="1" fillId="0" borderId="65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left"/>
    </xf>
    <xf numFmtId="0" fontId="1" fillId="0" borderId="12" xfId="0" applyFont="1" applyFill="1" applyBorder="1" applyAlignment="1">
      <alignment horizontal="left"/>
    </xf>
    <xf numFmtId="0" fontId="1" fillId="0" borderId="18" xfId="0" applyFont="1" applyFill="1" applyBorder="1" applyAlignment="1">
      <alignment horizontal="left"/>
    </xf>
    <xf numFmtId="0" fontId="1" fillId="0" borderId="19" xfId="0" applyFont="1" applyFill="1" applyBorder="1" applyAlignment="1">
      <alignment horizontal="left"/>
    </xf>
    <xf numFmtId="0" fontId="31" fillId="0" borderId="0" xfId="0" applyFont="1"/>
    <xf numFmtId="0" fontId="11" fillId="0" borderId="0" xfId="0" applyFont="1" applyFill="1"/>
    <xf numFmtId="0" fontId="11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 textRotation="90"/>
    </xf>
    <xf numFmtId="49" fontId="11" fillId="0" borderId="0" xfId="0" applyNumberFormat="1" applyFont="1" applyFill="1" applyAlignment="1">
      <alignment horizontal="center" textRotation="90"/>
    </xf>
    <xf numFmtId="0" fontId="12" fillId="0" borderId="0" xfId="0" applyFont="1" applyAlignment="1">
      <alignment vertical="center"/>
    </xf>
    <xf numFmtId="49" fontId="12" fillId="0" borderId="0" xfId="0" applyNumberFormat="1" applyFont="1" applyAlignment="1">
      <alignment vertical="center"/>
    </xf>
    <xf numFmtId="0" fontId="33" fillId="0" borderId="0" xfId="0" applyFont="1"/>
    <xf numFmtId="49" fontId="12" fillId="0" borderId="0" xfId="0" applyNumberFormat="1" applyFont="1" applyAlignment="1">
      <alignment horizontal="left" vertical="center"/>
    </xf>
    <xf numFmtId="0" fontId="12" fillId="0" borderId="4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1" fontId="12" fillId="0" borderId="1" xfId="0" applyNumberFormat="1" applyFont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164" fontId="12" fillId="0" borderId="1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2" fillId="0" borderId="2" xfId="0" applyFont="1" applyBorder="1" applyAlignment="1">
      <alignment vertical="center"/>
    </xf>
    <xf numFmtId="0" fontId="12" fillId="0" borderId="2" xfId="0" applyFont="1" applyFill="1" applyBorder="1" applyAlignment="1">
      <alignment horizontal="center" vertical="center"/>
    </xf>
    <xf numFmtId="1" fontId="12" fillId="0" borderId="2" xfId="0" applyNumberFormat="1" applyFont="1" applyBorder="1" applyAlignment="1">
      <alignment horizontal="center" vertical="center"/>
    </xf>
    <xf numFmtId="164" fontId="12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1" fontId="12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32" fillId="0" borderId="0" xfId="0" applyFont="1"/>
    <xf numFmtId="0" fontId="4" fillId="0" borderId="0" xfId="0" applyFont="1" applyFill="1" applyBorder="1"/>
    <xf numFmtId="0" fontId="35" fillId="2" borderId="66" xfId="0" applyFont="1" applyFill="1" applyBorder="1" applyAlignment="1">
      <alignment vertical="center"/>
    </xf>
    <xf numFmtId="0" fontId="35" fillId="2" borderId="67" xfId="0" applyFont="1" applyFill="1" applyBorder="1" applyAlignment="1">
      <alignment vertical="center"/>
    </xf>
    <xf numFmtId="0" fontId="35" fillId="2" borderId="68" xfId="0" applyFont="1" applyFill="1" applyBorder="1" applyAlignment="1">
      <alignment vertical="center"/>
    </xf>
    <xf numFmtId="0" fontId="24" fillId="2" borderId="69" xfId="0" applyFont="1" applyFill="1" applyBorder="1" applyAlignment="1">
      <alignment vertical="top"/>
    </xf>
    <xf numFmtId="0" fontId="24" fillId="2" borderId="70" xfId="0" applyFont="1" applyFill="1" applyBorder="1" applyAlignment="1">
      <alignment vertical="top"/>
    </xf>
    <xf numFmtId="0" fontId="24" fillId="2" borderId="70" xfId="0" applyFont="1" applyFill="1" applyBorder="1" applyAlignment="1">
      <alignment vertical="top" wrapText="1"/>
    </xf>
    <xf numFmtId="0" fontId="24" fillId="2" borderId="71" xfId="0" applyFont="1" applyFill="1" applyBorder="1" applyAlignment="1">
      <alignment vertical="top"/>
    </xf>
    <xf numFmtId="0" fontId="34" fillId="2" borderId="72" xfId="0" applyFont="1" applyFill="1" applyBorder="1" applyAlignment="1">
      <alignment vertical="top"/>
    </xf>
    <xf numFmtId="0" fontId="34" fillId="2" borderId="73" xfId="0" applyFont="1" applyFill="1" applyBorder="1" applyAlignment="1">
      <alignment vertical="top"/>
    </xf>
    <xf numFmtId="0" fontId="34" fillId="2" borderId="73" xfId="0" applyFont="1" applyFill="1" applyBorder="1" applyAlignment="1">
      <alignment vertical="top" wrapText="1"/>
    </xf>
    <xf numFmtId="0" fontId="34" fillId="2" borderId="74" xfId="0" applyFont="1" applyFill="1" applyBorder="1" applyAlignment="1">
      <alignment vertical="top"/>
    </xf>
    <xf numFmtId="0" fontId="24" fillId="2" borderId="72" xfId="0" applyFont="1" applyFill="1" applyBorder="1" applyAlignment="1">
      <alignment vertical="top"/>
    </xf>
    <xf numFmtId="0" fontId="24" fillId="2" borderId="73" xfId="0" applyFont="1" applyFill="1" applyBorder="1" applyAlignment="1">
      <alignment vertical="top"/>
    </xf>
    <xf numFmtId="0" fontId="24" fillId="2" borderId="73" xfId="0" applyFont="1" applyFill="1" applyBorder="1" applyAlignment="1">
      <alignment vertical="top" wrapText="1"/>
    </xf>
    <xf numFmtId="0" fontId="24" fillId="2" borderId="74" xfId="0" applyFont="1" applyFill="1" applyBorder="1" applyAlignment="1">
      <alignment vertical="top"/>
    </xf>
    <xf numFmtId="0" fontId="34" fillId="2" borderId="75" xfId="0" applyFont="1" applyFill="1" applyBorder="1" applyAlignment="1">
      <alignment vertical="top"/>
    </xf>
    <xf numFmtId="0" fontId="34" fillId="2" borderId="76" xfId="0" applyFont="1" applyFill="1" applyBorder="1" applyAlignment="1">
      <alignment vertical="top"/>
    </xf>
    <xf numFmtId="0" fontId="34" fillId="2" borderId="77" xfId="0" applyFont="1" applyFill="1" applyBorder="1" applyAlignment="1">
      <alignment vertical="top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textRotation="90"/>
    </xf>
    <xf numFmtId="0" fontId="24" fillId="2" borderId="74" xfId="0" applyFont="1" applyFill="1" applyBorder="1" applyAlignment="1">
      <alignment vertical="top" wrapText="1"/>
    </xf>
    <xf numFmtId="0" fontId="34" fillId="2" borderId="74" xfId="0" applyFont="1" applyFill="1" applyBorder="1" applyAlignment="1">
      <alignment vertical="top" wrapText="1"/>
    </xf>
    <xf numFmtId="0" fontId="12" fillId="0" borderId="47" xfId="0" applyFont="1" applyFill="1" applyBorder="1" applyAlignment="1">
      <alignment vertical="center"/>
    </xf>
    <xf numFmtId="0" fontId="12" fillId="0" borderId="30" xfId="0" applyFont="1" applyFill="1" applyBorder="1" applyAlignment="1">
      <alignment horizontal="center"/>
    </xf>
    <xf numFmtId="0" fontId="12" fillId="0" borderId="31" xfId="0" applyFont="1" applyFill="1" applyBorder="1" applyAlignment="1">
      <alignment horizontal="center"/>
    </xf>
    <xf numFmtId="0" fontId="12" fillId="0" borderId="30" xfId="0" applyFont="1" applyBorder="1" applyAlignment="1">
      <alignment horizontal="center" textRotation="90"/>
    </xf>
    <xf numFmtId="0" fontId="12" fillId="0" borderId="31" xfId="0" applyFont="1" applyBorder="1" applyAlignment="1">
      <alignment horizontal="center" textRotation="90"/>
    </xf>
    <xf numFmtId="0" fontId="12" fillId="0" borderId="30" xfId="0" applyFont="1" applyFill="1" applyBorder="1" applyAlignment="1">
      <alignment horizontal="center" textRotation="90"/>
    </xf>
    <xf numFmtId="0" fontId="12" fillId="0" borderId="7" xfId="0" applyFont="1" applyFill="1" applyBorder="1" applyAlignment="1">
      <alignment horizontal="center" textRotation="90"/>
    </xf>
    <xf numFmtId="0" fontId="12" fillId="0" borderId="33" xfId="0" applyFont="1" applyFill="1" applyBorder="1" applyAlignment="1">
      <alignment horizontal="center"/>
    </xf>
    <xf numFmtId="0" fontId="12" fillId="0" borderId="34" xfId="0" applyFont="1" applyFill="1" applyBorder="1" applyAlignment="1">
      <alignment horizontal="center"/>
    </xf>
    <xf numFmtId="0" fontId="12" fillId="0" borderId="33" xfId="0" applyFont="1" applyBorder="1" applyAlignment="1">
      <alignment horizontal="center"/>
    </xf>
    <xf numFmtId="0" fontId="12" fillId="0" borderId="34" xfId="0" applyFont="1" applyBorder="1" applyAlignment="1">
      <alignment horizontal="center"/>
    </xf>
    <xf numFmtId="0" fontId="12" fillId="0" borderId="36" xfId="0" applyFont="1" applyBorder="1" applyAlignment="1">
      <alignment horizontal="center"/>
    </xf>
    <xf numFmtId="0" fontId="12" fillId="0" borderId="37" xfId="0" applyFont="1" applyBorder="1" applyAlignment="1">
      <alignment horizontal="center"/>
    </xf>
    <xf numFmtId="0" fontId="12" fillId="0" borderId="38" xfId="0" applyFont="1" applyBorder="1" applyAlignment="1">
      <alignment horizontal="center"/>
    </xf>
    <xf numFmtId="0" fontId="12" fillId="0" borderId="39" xfId="0" applyFont="1" applyBorder="1" applyAlignment="1">
      <alignment horizontal="center"/>
    </xf>
    <xf numFmtId="0" fontId="12" fillId="0" borderId="40" xfId="0" applyFon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42" xfId="0" applyFont="1" applyBorder="1" applyAlignment="1">
      <alignment horizontal="center"/>
    </xf>
    <xf numFmtId="0" fontId="12" fillId="0" borderId="43" xfId="0" applyFont="1" applyBorder="1" applyAlignment="1">
      <alignment horizontal="center"/>
    </xf>
    <xf numFmtId="0" fontId="12" fillId="0" borderId="21" xfId="0" applyFont="1" applyFill="1" applyBorder="1" applyAlignment="1">
      <alignment horizontal="center" textRotation="90"/>
    </xf>
    <xf numFmtId="0" fontId="12" fillId="0" borderId="21" xfId="0" applyFont="1" applyBorder="1" applyAlignment="1">
      <alignment horizontal="center" textRotation="90"/>
    </xf>
    <xf numFmtId="0" fontId="12" fillId="0" borderId="31" xfId="0" applyFont="1" applyFill="1" applyBorder="1" applyAlignment="1">
      <alignment horizontal="center" textRotation="90"/>
    </xf>
    <xf numFmtId="0" fontId="12" fillId="0" borderId="2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9" fillId="14" borderId="26" xfId="0" applyFont="1" applyFill="1" applyBorder="1" applyAlignment="1">
      <alignment horizontal="center" vertical="center" textRotation="90"/>
    </xf>
    <xf numFmtId="0" fontId="29" fillId="8" borderId="26" xfId="0" applyFont="1" applyFill="1" applyBorder="1" applyAlignment="1">
      <alignment horizontal="center" vertical="center" textRotation="90"/>
    </xf>
    <xf numFmtId="0" fontId="29" fillId="6" borderId="26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151">
    <dxf>
      <font>
        <b/>
        <i val="0"/>
        <color theme="0"/>
      </font>
      <fill>
        <gradientFill type="path" left="0.5" right="0.5" top="0.5" bottom="0.5">
          <stop position="0">
            <color rgb="FF00CC00"/>
          </stop>
          <stop position="1">
            <color rgb="FF004C00"/>
          </stop>
        </gradientFill>
      </fill>
    </dxf>
    <dxf>
      <font>
        <b/>
        <i val="0"/>
        <color theme="0"/>
      </font>
      <fill>
        <gradientFill type="path" left="0.5" right="0.5" top="0.5" bottom="0.5">
          <stop position="0">
            <color rgb="FF3399FF"/>
          </stop>
          <stop position="1">
            <color rgb="FF0000CC"/>
          </stop>
        </gradientFill>
      </fill>
    </dxf>
    <dxf>
      <font>
        <b/>
        <i val="0"/>
        <color theme="0"/>
      </font>
      <fill>
        <gradientFill type="path" left="0.5" right="0.5" top="0.5" bottom="0.5">
          <stop position="0">
            <color rgb="FFFF0000"/>
          </stop>
          <stop position="1">
            <color rgb="FF700000"/>
          </stop>
        </gradientFill>
      </fill>
    </dxf>
    <dxf>
      <font>
        <b/>
        <i val="0"/>
        <color theme="0"/>
      </font>
      <fill>
        <gradientFill type="path" left="0.5" right="0.5" top="0.5" bottom="0.5">
          <stop position="0">
            <color rgb="FF00CC00"/>
          </stop>
          <stop position="1">
            <color rgb="FF004C00"/>
          </stop>
        </gradientFill>
      </fill>
    </dxf>
    <dxf>
      <font>
        <b/>
        <i val="0"/>
        <color theme="0"/>
      </font>
      <fill>
        <gradientFill type="path" left="0.5" right="0.5" top="0.5" bottom="0.5">
          <stop position="0">
            <color rgb="FF3399FF"/>
          </stop>
          <stop position="1">
            <color rgb="FF0000CC"/>
          </stop>
        </gradientFill>
      </fill>
    </dxf>
    <dxf>
      <font>
        <b/>
        <i val="0"/>
        <color theme="0"/>
      </font>
      <fill>
        <gradientFill type="path" left="0.5" right="0.5" top="0.5" bottom="0.5">
          <stop position="0">
            <color rgb="FFFF0000"/>
          </stop>
          <stop position="1">
            <color rgb="FF700000"/>
          </stop>
        </gradient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2" formatCode="0.00"/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5" formatCode="0.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scheme val="minor"/>
      </font>
      <fill>
        <gradientFill>
          <stop position="0">
            <color rgb="FF700000"/>
          </stop>
          <stop position="1">
            <color rgb="FFCC0000"/>
          </stop>
        </gradient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/>
        <i val="0"/>
        <color theme="0"/>
      </font>
      <fill>
        <gradientFill type="path" left="0.5" right="0.5" top="0.5" bottom="0.5">
          <stop position="0">
            <color rgb="FF00CC00"/>
          </stop>
          <stop position="1">
            <color rgb="FF003300"/>
          </stop>
        </gradientFill>
      </fill>
    </dxf>
    <dxf>
      <font>
        <b/>
        <i val="0"/>
        <color theme="0"/>
      </font>
      <fill>
        <gradientFill type="path" left="0.5" right="0.5" top="0.5" bottom="0.5">
          <stop position="0">
            <color rgb="FFFF0000"/>
          </stop>
          <stop position="1">
            <color rgb="FF800000"/>
          </stop>
        </gradientFill>
      </fill>
    </dxf>
    <dxf>
      <font>
        <b/>
        <i val="0"/>
        <color theme="0"/>
      </font>
      <fill>
        <gradientFill type="path" left="0.5" right="0.5" top="0.5" bottom="0.5">
          <stop position="0">
            <color rgb="FFFF0000"/>
          </stop>
          <stop position="1">
            <color rgb="FF700000"/>
          </stop>
        </gradientFill>
      </fill>
    </dxf>
    <dxf>
      <font>
        <b/>
        <i val="0"/>
        <color theme="0"/>
      </font>
      <fill>
        <gradientFill type="path" left="0.5" right="0.5" top="0.5" bottom="0.5">
          <stop position="0">
            <color rgb="FF009900"/>
          </stop>
          <stop position="1">
            <color rgb="FF004C00"/>
          </stop>
        </gradient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2" formatCode="0.00"/>
      <fill>
        <patternFill patternType="solid">
          <fgColor indexed="64"/>
          <bgColor theme="9" tint="0.5999938962981048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  <fill>
        <patternFill patternType="solid">
          <fgColor indexed="64"/>
          <bgColor theme="0" tint="-0.1499984740745262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2" formatCode="0.00"/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5" formatCode="0.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color theme="0"/>
      </font>
      <fill>
        <gradientFill type="path" left="0.5" right="0.5" top="0.5" bottom="0.5">
          <stop position="0">
            <color rgb="FF00CC00"/>
          </stop>
          <stop position="1">
            <color rgb="FF003300"/>
          </stop>
        </gradientFill>
      </fill>
    </dxf>
    <dxf>
      <font>
        <b/>
        <i val="0"/>
        <color theme="0"/>
      </font>
      <fill>
        <gradientFill type="path" left="0.5" right="0.5" top="0.5" bottom="0.5">
          <stop position="0">
            <color rgb="FFFF0000"/>
          </stop>
          <stop position="1">
            <color rgb="FF800000"/>
          </stop>
        </gradient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9"/>
        <name val="Calibri"/>
        <scheme val="minor"/>
      </font>
      <fill>
        <patternFill patternType="solid">
          <fgColor indexed="64"/>
          <bgColor theme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scheme val="minor"/>
      </font>
      <numFmt numFmtId="30" formatCode="@"/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9"/>
        <name val="Calibri"/>
        <scheme val="minor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scheme val="minor"/>
      </font>
      <fill>
        <patternFill patternType="solid">
          <fgColor indexed="64"/>
          <bgColor theme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scheme val="minor"/>
      </font>
      <fill>
        <patternFill patternType="solid">
          <fgColor indexed="64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Wingdings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Wingdings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3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9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</dxfs>
  <tableStyles count="0" defaultTableStyle="TableStyleMedium2" defaultPivotStyle="PivotStyleMedium9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2047876</xdr:colOff>
      <xdr:row>181</xdr:row>
      <xdr:rowOff>95250</xdr:rowOff>
    </xdr:from>
    <xdr:ext cx="4352924" cy="561885"/>
    <xdr:sp macro="" textlink="">
      <xdr:nvSpPr>
        <xdr:cNvPr id="2" name="TextBox 1"/>
        <xdr:cNvSpPr txBox="1"/>
      </xdr:nvSpPr>
      <xdr:spPr>
        <a:xfrm>
          <a:off x="5581651" y="22555200"/>
          <a:ext cx="4352924" cy="56188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000"/>
            <a:t>The values are</a:t>
          </a:r>
          <a:r>
            <a:rPr lang="en-US" sz="1000" baseline="0"/>
            <a:t> intended to be in order of importance, but I probably fucked up. </a:t>
          </a:r>
          <a:r>
            <a:rPr lang="en-US" sz="1000"/>
            <a:t>These</a:t>
          </a:r>
          <a:r>
            <a:rPr lang="en-US" sz="1000" baseline="0"/>
            <a:t> seemingly arbitrary rankings are based on the values in the PEQ database, which are very different from Live EQ.</a:t>
          </a:r>
          <a:endParaRPr lang="en-US" sz="10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504825</xdr:colOff>
      <xdr:row>19</xdr:row>
      <xdr:rowOff>104774</xdr:rowOff>
    </xdr:from>
    <xdr:ext cx="3571875" cy="6800851"/>
    <xdr:sp macro="" textlink="">
      <xdr:nvSpPr>
        <xdr:cNvPr id="2" name="TextBox 1"/>
        <xdr:cNvSpPr txBox="1"/>
      </xdr:nvSpPr>
      <xdr:spPr>
        <a:xfrm>
          <a:off x="3133725" y="2886074"/>
          <a:ext cx="3571875" cy="6800851"/>
        </a:xfrm>
        <a:prstGeom prst="rect">
          <a:avLst/>
        </a:prstGeom>
        <a:solidFill>
          <a:schemeClr val="bg2">
            <a:lumMod val="75000"/>
          </a:schemeClr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>
              <a:solidFill>
                <a:schemeClr val="tx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Varkalas Dlonovan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>
              <a:solidFill>
                <a:schemeClr val="tx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Dark Elf Magician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>
              <a:solidFill>
                <a:schemeClr val="tx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Level 22, 0 AA's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>
              <a:solidFill>
                <a:schemeClr val="tx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Total</a:t>
          </a:r>
          <a:r>
            <a:rPr lang="en-US" sz="1000" baseline="0">
              <a:solidFill>
                <a:schemeClr val="tx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 playing time: ?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Solo Purist</a:t>
          </a:r>
          <a:r>
            <a:rPr lang="en-US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: No</a:t>
          </a:r>
          <a:r>
            <a:rPr lang="en-US" sz="10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grouping, no trading, no buffs from others, no bazaar and no buying from merchants unless the merchant spawns it ("-" quantity).</a:t>
          </a:r>
          <a:endParaRPr lang="en-US" sz="1000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___________________________________________________</a:t>
          </a:r>
          <a:endParaRPr lang="en-US" sz="1000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000">
            <a:solidFill>
              <a:schemeClr val="tx1"/>
            </a:solidFill>
            <a:effectLst/>
            <a:latin typeface="+mn-lt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>
              <a:solidFill>
                <a:schemeClr val="tx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Varkalas Dlonovan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>
              <a:solidFill>
                <a:schemeClr val="tx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Iksar</a:t>
          </a:r>
          <a:r>
            <a:rPr lang="en-US" sz="1000" baseline="0">
              <a:solidFill>
                <a:schemeClr val="tx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 Necromancer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aseline="0">
              <a:solidFill>
                <a:schemeClr val="tx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Level 65, 13 AA's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aseline="0">
              <a:solidFill>
                <a:schemeClr val="tx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Total playing time: 14 days, 17 hours, 49 minutes</a:t>
          </a:r>
          <a:endParaRPr lang="en-US" sz="1000">
            <a:solidFill>
              <a:schemeClr val="tx1"/>
            </a:solidFill>
            <a:effectLst/>
            <a:latin typeface="+mn-lt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1">
              <a:solidFill>
                <a:schemeClr val="tx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Solo purist</a:t>
          </a:r>
          <a:r>
            <a:rPr lang="en-US" sz="1000" b="1" baseline="0">
              <a:solidFill>
                <a:schemeClr val="tx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.</a:t>
          </a:r>
          <a:r>
            <a:rPr lang="en-US" sz="1000" b="0" baseline="0">
              <a:solidFill>
                <a:schemeClr val="tx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 (Retired)</a:t>
          </a:r>
          <a:endParaRPr lang="en-US" sz="1000" b="0">
            <a:solidFill>
              <a:schemeClr val="tx1"/>
            </a:solidFill>
            <a:effectLst/>
            <a:latin typeface="+mn-lt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aseline="0">
              <a:solidFill>
                <a:schemeClr val="tx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___________________________________________________</a:t>
          </a:r>
          <a:endParaRPr lang="en-US" sz="1000">
            <a:effectLst/>
            <a:latin typeface="+mn-lt"/>
            <a:cs typeface="Arial" panose="020B0604020202020204" pitchFamily="34" charset="0"/>
          </a:endParaRPr>
        </a:p>
        <a:p>
          <a:endParaRPr lang="en-US" sz="1000">
            <a:latin typeface="+mn-lt"/>
            <a:cs typeface="Arial" panose="020B0604020202020204" pitchFamily="34" charset="0"/>
          </a:endParaRPr>
        </a:p>
        <a:p>
          <a:r>
            <a:rPr lang="en-US" sz="1000">
              <a:latin typeface="+mn-lt"/>
              <a:cs typeface="Arial" panose="020B0604020202020204" pitchFamily="34" charset="0"/>
            </a:rPr>
            <a:t>Talitheus</a:t>
          </a:r>
        </a:p>
        <a:p>
          <a:r>
            <a:rPr lang="en-US" sz="1000">
              <a:latin typeface="+mn-lt"/>
              <a:cs typeface="Arial" panose="020B0604020202020204" pitchFamily="34" charset="0"/>
            </a:rPr>
            <a:t>Iksar</a:t>
          </a:r>
          <a:r>
            <a:rPr lang="en-US" sz="1000" baseline="0">
              <a:latin typeface="+mn-lt"/>
              <a:cs typeface="Arial" panose="020B0604020202020204" pitchFamily="34" charset="0"/>
            </a:rPr>
            <a:t> Shadow Knight</a:t>
          </a:r>
        </a:p>
        <a:p>
          <a:r>
            <a:rPr lang="en-US" sz="1000" baseline="0">
              <a:latin typeface="+mn-lt"/>
              <a:cs typeface="Arial" panose="020B0604020202020204" pitchFamily="34" charset="0"/>
            </a:rPr>
            <a:t>Level 53, 0 AA</a:t>
          </a:r>
        </a:p>
        <a:p>
          <a:r>
            <a:rPr lang="en-US" sz="1000" baseline="0">
              <a:latin typeface="+mn-lt"/>
              <a:cs typeface="Arial" panose="020B0604020202020204" pitchFamily="34" charset="0"/>
            </a:rPr>
            <a:t>Total playing time: 1 day, 6 hours, and 53 minutes</a:t>
          </a:r>
        </a:p>
        <a:p>
          <a:r>
            <a:rPr lang="en-US" sz="1000" b="1" baseline="0">
              <a:latin typeface="+mn-lt"/>
              <a:cs typeface="Arial" panose="020B0604020202020204" pitchFamily="34" charset="0"/>
            </a:rPr>
            <a:t>Twink</a:t>
          </a:r>
          <a:r>
            <a:rPr lang="en-US" sz="1000" baseline="0">
              <a:latin typeface="+mn-lt"/>
              <a:cs typeface="Arial" panose="020B0604020202020204" pitchFamily="34" charset="0"/>
            </a:rPr>
            <a:t>. Inherited several things from Eldanen who inherited everything from original Varkalas.</a:t>
          </a:r>
        </a:p>
        <a:p>
          <a:pPr eaLnBrk="1" fontAlgn="auto" latinLnBrk="0" hangingPunct="1"/>
          <a:r>
            <a:rPr lang="en-US" sz="1000" baseline="0">
              <a:solidFill>
                <a:schemeClr val="tx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___________________________________________________</a:t>
          </a:r>
          <a:endParaRPr lang="en-US" sz="1000">
            <a:effectLst/>
            <a:latin typeface="+mn-lt"/>
            <a:cs typeface="Arial" panose="020B0604020202020204" pitchFamily="34" charset="0"/>
          </a:endParaRPr>
        </a:p>
        <a:p>
          <a:endParaRPr lang="en-US" sz="1000" baseline="0">
            <a:solidFill>
              <a:schemeClr val="tx1"/>
            </a:solidFill>
            <a:effectLst/>
            <a:latin typeface="+mn-lt"/>
            <a:ea typeface="+mn-ea"/>
            <a:cs typeface="Arial" panose="020B0604020202020204" pitchFamily="34" charset="0"/>
          </a:endParaRPr>
        </a:p>
        <a:p>
          <a:r>
            <a:rPr lang="en-US" sz="1000" baseline="0">
              <a:solidFill>
                <a:schemeClr val="tx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Eldanen Dlonovan</a:t>
          </a:r>
          <a:endParaRPr lang="en-US" sz="1000">
            <a:effectLst/>
            <a:latin typeface="+mn-lt"/>
            <a:cs typeface="Arial" panose="020B0604020202020204" pitchFamily="34" charset="0"/>
          </a:endParaRPr>
        </a:p>
        <a:p>
          <a:r>
            <a:rPr lang="en-US" sz="1000" baseline="0">
              <a:solidFill>
                <a:schemeClr val="tx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Iksar Monk</a:t>
          </a:r>
          <a:endParaRPr lang="en-US" sz="1000">
            <a:effectLst/>
            <a:latin typeface="+mn-lt"/>
            <a:cs typeface="Arial" panose="020B0604020202020204" pitchFamily="34" charset="0"/>
          </a:endParaRPr>
        </a:p>
        <a:p>
          <a:r>
            <a:rPr lang="en-US" sz="1000" baseline="0">
              <a:solidFill>
                <a:schemeClr val="tx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Level 65, 30 AA's</a:t>
          </a:r>
          <a:endParaRPr lang="en-US" sz="1000">
            <a:effectLst/>
            <a:latin typeface="+mn-lt"/>
            <a:cs typeface="Arial" panose="020B0604020202020204" pitchFamily="34" charset="0"/>
          </a:endParaRPr>
        </a:p>
        <a:p>
          <a:r>
            <a:rPr lang="en-US" sz="1000" baseline="0">
              <a:solidFill>
                <a:schemeClr val="tx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Total playing time: 5 days, 5 hours, 50 minutes</a:t>
          </a:r>
          <a:endParaRPr lang="en-US" sz="1000">
            <a:effectLst/>
            <a:latin typeface="+mn-lt"/>
            <a:cs typeface="Arial" panose="020B0604020202020204" pitchFamily="34" charset="0"/>
          </a:endParaRPr>
        </a:p>
        <a:p>
          <a:r>
            <a:rPr lang="en-US" sz="1000" b="1" baseline="0">
              <a:solidFill>
                <a:schemeClr val="tx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Twink</a:t>
          </a:r>
          <a:r>
            <a:rPr lang="en-US" sz="1000" baseline="0">
              <a:solidFill>
                <a:schemeClr val="tx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. Inherited money &amp; gear from the original Varkalas.</a:t>
          </a:r>
          <a:endParaRPr lang="en-US" sz="1000" baseline="0">
            <a:latin typeface="+mn-lt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aseline="0">
              <a:solidFill>
                <a:schemeClr val="tx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___________________________________________________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000">
            <a:latin typeface="+mn-lt"/>
            <a:cs typeface="Arial" panose="020B0604020202020204" pitchFamily="34" charset="0"/>
          </a:endParaRPr>
        </a:p>
        <a:p>
          <a:r>
            <a:rPr lang="en-US" sz="1000">
              <a:latin typeface="+mn-lt"/>
              <a:cs typeface="Arial" panose="020B0604020202020204" pitchFamily="34" charset="0"/>
            </a:rPr>
            <a:t>Varkalas Dlonovan</a:t>
          </a:r>
        </a:p>
        <a:p>
          <a:r>
            <a:rPr lang="en-US" sz="1000">
              <a:latin typeface="+mn-lt"/>
              <a:cs typeface="Arial" panose="020B0604020202020204" pitchFamily="34" charset="0"/>
            </a:rPr>
            <a:t>Dark Elf Necromancer</a:t>
          </a:r>
        </a:p>
        <a:p>
          <a:r>
            <a:rPr lang="en-US" sz="1000">
              <a:latin typeface="+mn-lt"/>
              <a:cs typeface="Arial" panose="020B0604020202020204" pitchFamily="34" charset="0"/>
            </a:rPr>
            <a:t>Level 60, 1 AA</a:t>
          </a:r>
        </a:p>
        <a:p>
          <a:r>
            <a:rPr lang="en-US" sz="1000">
              <a:latin typeface="+mn-lt"/>
              <a:cs typeface="Arial" panose="020B0604020202020204" pitchFamily="34" charset="0"/>
            </a:rPr>
            <a:t>Total playing time: 14 days, 7 hours, 11 minutes</a:t>
          </a:r>
        </a:p>
        <a:p>
          <a:r>
            <a:rPr lang="en-US" sz="1000" b="1">
              <a:latin typeface="+mn-lt"/>
              <a:cs typeface="Arial" panose="020B0604020202020204" pitchFamily="34" charset="0"/>
            </a:rPr>
            <a:t>Solo purist</a:t>
          </a:r>
          <a:r>
            <a:rPr lang="en-US" sz="1000">
              <a:latin typeface="+mn-lt"/>
              <a:cs typeface="Arial" panose="020B0604020202020204" pitchFamily="34" charset="0"/>
            </a:rPr>
            <a:t>. (Retired)</a:t>
          </a:r>
        </a:p>
        <a:p>
          <a:pPr eaLnBrk="1" fontAlgn="auto" latinLnBrk="0" hangingPunct="1"/>
          <a:r>
            <a:rPr lang="en-US" sz="1000" baseline="0">
              <a:solidFill>
                <a:schemeClr val="tx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___________________________________________________</a:t>
          </a:r>
          <a:endParaRPr lang="en-US" sz="1000">
            <a:effectLst/>
            <a:latin typeface="+mn-lt"/>
            <a:cs typeface="Arial" panose="020B0604020202020204" pitchFamily="34" charset="0"/>
          </a:endParaRPr>
        </a:p>
        <a:p>
          <a:endParaRPr lang="en-US" sz="1000">
            <a:effectLst/>
            <a:latin typeface="+mn-lt"/>
            <a:cs typeface="Arial" panose="020B0604020202020204" pitchFamily="34" charset="0"/>
          </a:endParaRPr>
        </a:p>
        <a:p>
          <a:r>
            <a:rPr lang="en-US" sz="1000">
              <a:effectLst/>
              <a:latin typeface="+mn-lt"/>
              <a:cs typeface="Arial" panose="020B0604020202020204" pitchFamily="34" charset="0"/>
            </a:rPr>
            <a:t>Varkalas Dlonovan</a:t>
          </a:r>
        </a:p>
        <a:p>
          <a:r>
            <a:rPr lang="en-US" sz="1000">
              <a:effectLst/>
              <a:latin typeface="+mn-lt"/>
              <a:cs typeface="Arial" panose="020B0604020202020204" pitchFamily="34" charset="0"/>
            </a:rPr>
            <a:t>Dark Elf Necromancer</a:t>
          </a:r>
        </a:p>
        <a:p>
          <a:r>
            <a:rPr lang="en-US" sz="1000">
              <a:effectLst/>
              <a:latin typeface="+mn-lt"/>
              <a:cs typeface="Arial" panose="020B0604020202020204" pitchFamily="34" charset="0"/>
            </a:rPr>
            <a:t>Level 65, 185 AA's</a:t>
          </a:r>
        </a:p>
        <a:p>
          <a:r>
            <a:rPr lang="en-US" sz="1000">
              <a:effectLst/>
              <a:latin typeface="+mn-lt"/>
              <a:cs typeface="Arial" panose="020B0604020202020204" pitchFamily="34" charset="0"/>
            </a:rPr>
            <a:t>Total playing time: 30+ days</a:t>
          </a:r>
        </a:p>
        <a:p>
          <a:r>
            <a:rPr lang="en-US" sz="1000" b="1">
              <a:effectLst/>
              <a:latin typeface="+mn-lt"/>
              <a:cs typeface="Arial" panose="020B0604020202020204" pitchFamily="34" charset="0"/>
            </a:rPr>
            <a:t>Original</a:t>
          </a:r>
          <a:r>
            <a:rPr lang="en-US" sz="1000">
              <a:effectLst/>
              <a:latin typeface="+mn-lt"/>
              <a:cs typeface="Arial" panose="020B0604020202020204" pitchFamily="34" charset="0"/>
            </a:rPr>
            <a:t>. (Retired)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228600</xdr:colOff>
      <xdr:row>2</xdr:row>
      <xdr:rowOff>19050</xdr:rowOff>
    </xdr:from>
    <xdr:ext cx="6143626" cy="3651192"/>
    <xdr:sp macro="" textlink="">
      <xdr:nvSpPr>
        <xdr:cNvPr id="2" name="TextBox 1"/>
        <xdr:cNvSpPr txBox="1"/>
      </xdr:nvSpPr>
      <xdr:spPr>
        <a:xfrm>
          <a:off x="6334125" y="914400"/>
          <a:ext cx="6143626" cy="3651192"/>
        </a:xfrm>
        <a:prstGeom prst="rect">
          <a:avLst/>
        </a:prstGeom>
        <a:noFill/>
        <a:ln w="12700">
          <a:solidFill>
            <a:schemeClr val="tx1">
              <a:lumMod val="65000"/>
              <a:lumOff val="3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>
              <a:solidFill>
                <a:schemeClr val="accent1">
                  <a:lumMod val="75000"/>
                </a:schemeClr>
              </a:solidFill>
              <a:effectLst/>
              <a:latin typeface="Trebuchet MS" pitchFamily="34" charset="0"/>
              <a:ea typeface="+mn-ea"/>
              <a:cs typeface="+mn-cs"/>
            </a:rPr>
            <a:t>Notes</a:t>
          </a:r>
        </a:p>
        <a:p>
          <a:endParaRPr lang="en-US" sz="900">
            <a:solidFill>
              <a:schemeClr val="accent1">
                <a:lumMod val="75000"/>
              </a:schemeClr>
            </a:solidFill>
            <a:effectLst/>
            <a:latin typeface="Trebuchet MS" pitchFamily="34" charset="0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>
              <a:solidFill>
                <a:schemeClr val="tx1"/>
              </a:solidFill>
              <a:effectLst/>
              <a:latin typeface="Trebuchet MS" pitchFamily="34" charset="0"/>
              <a:ea typeface="+mn-ea"/>
              <a:cs typeface="+mn-cs"/>
            </a:rPr>
            <a:t>* Quests might</a:t>
          </a:r>
          <a:r>
            <a:rPr lang="en-US" sz="900" baseline="0">
              <a:solidFill>
                <a:schemeClr val="tx1"/>
              </a:solidFill>
              <a:effectLst/>
              <a:latin typeface="Trebuchet MS" pitchFamily="34" charset="0"/>
              <a:ea typeface="+mn-ea"/>
              <a:cs typeface="+mn-cs"/>
            </a:rPr>
            <a:t> appear to max out faction but opposing-faction-enemy kills will still raise it higher.</a:t>
          </a:r>
          <a:endParaRPr lang="en-US" sz="900">
            <a:solidFill>
              <a:schemeClr val="accent1">
                <a:lumMod val="75000"/>
              </a:schemeClr>
            </a:solidFill>
            <a:effectLst/>
            <a:latin typeface="Trebuchet MS" pitchFamily="34" charset="0"/>
            <a:ea typeface="+mn-ea"/>
            <a:cs typeface="+mn-cs"/>
          </a:endParaRPr>
        </a:p>
        <a:p>
          <a:endParaRPr lang="en-US" sz="1100">
            <a:solidFill>
              <a:schemeClr val="accent1">
                <a:lumMod val="75000"/>
              </a:schemeClr>
            </a:solidFill>
            <a:effectLst/>
            <a:latin typeface="Trebuchet MS" pitchFamily="34" charset="0"/>
            <a:ea typeface="+mn-ea"/>
            <a:cs typeface="+mn-cs"/>
          </a:endParaRPr>
        </a:p>
        <a:p>
          <a:r>
            <a:rPr lang="en-US" sz="1400">
              <a:solidFill>
                <a:schemeClr val="accent1">
                  <a:lumMod val="75000"/>
                </a:schemeClr>
              </a:solidFill>
              <a:effectLst/>
              <a:latin typeface="Trebuchet MS" pitchFamily="34" charset="0"/>
              <a:ea typeface="+mn-ea"/>
              <a:cs typeface="+mn-cs"/>
            </a:rPr>
            <a:t>Todo</a:t>
          </a:r>
          <a:endParaRPr lang="en-US" sz="1400">
            <a:solidFill>
              <a:schemeClr val="accent1">
                <a:lumMod val="75000"/>
              </a:schemeClr>
            </a:solidFill>
            <a:effectLst/>
            <a:latin typeface="Trebuchet MS" pitchFamily="34" charset="0"/>
          </a:endParaRPr>
        </a:p>
        <a:p>
          <a:endParaRPr lang="en-US" sz="900">
            <a:latin typeface="Trebuchet MS" pitchFamily="34" charset="0"/>
          </a:endParaRPr>
        </a:p>
        <a:p>
          <a:r>
            <a:rPr lang="en-US" sz="900">
              <a:latin typeface="Trebuchet MS" pitchFamily="34" charset="0"/>
            </a:rPr>
            <a:t>* Nagafen's Lair</a:t>
          </a:r>
          <a:r>
            <a:rPr lang="en-US" sz="900" baseline="0">
              <a:latin typeface="Trebuchet MS" pitchFamily="34" charset="0"/>
            </a:rPr>
            <a:t> - </a:t>
          </a:r>
          <a:r>
            <a:rPr lang="en-US" sz="900">
              <a:latin typeface="Trebuchet MS" pitchFamily="34" charset="0"/>
            </a:rPr>
            <a:t>Hunt kobolds for Solusek Mining Co faction</a:t>
          </a:r>
        </a:p>
        <a:p>
          <a:r>
            <a:rPr lang="en-US" sz="900">
              <a:solidFill>
                <a:schemeClr val="tx1"/>
              </a:solidFill>
              <a:effectLst/>
              <a:latin typeface="Trebuchet MS" pitchFamily="34" charset="0"/>
              <a:ea typeface="+mn-ea"/>
              <a:cs typeface="+mn-cs"/>
            </a:rPr>
            <a:t>* Exterminate the Vermin quest gives different faction bonuses whether turning in at Neriak 3rd Gate or Neriak Commons</a:t>
          </a:r>
          <a:endParaRPr lang="en-US" sz="900">
            <a:latin typeface="Trebuchet MS" pitchFamily="34" charset="0"/>
          </a:endParaRPr>
        </a:p>
        <a:p>
          <a:endParaRPr lang="en-US" sz="1100">
            <a:latin typeface="Trebuchet MS" pitchFamily="34" charset="0"/>
          </a:endParaRPr>
        </a:p>
        <a:p>
          <a:r>
            <a:rPr lang="en-US" sz="1400">
              <a:solidFill>
                <a:schemeClr val="accent1">
                  <a:lumMod val="75000"/>
                </a:schemeClr>
              </a:solidFill>
              <a:latin typeface="Trebuchet MS" pitchFamily="34" charset="0"/>
            </a:rPr>
            <a:t>Quests</a:t>
          </a:r>
        </a:p>
        <a:p>
          <a:endParaRPr lang="en-US" sz="900" b="1" u="sng">
            <a:latin typeface="Trebuchet MS" pitchFamily="34" charset="0"/>
          </a:endParaRPr>
        </a:p>
        <a:p>
          <a:r>
            <a:rPr lang="en-US" sz="900" b="1" u="sng">
              <a:latin typeface="Trebuchet MS" pitchFamily="34" charset="0"/>
            </a:rPr>
            <a:t>Werewolf</a:t>
          </a:r>
          <a:r>
            <a:rPr lang="en-US" sz="900" b="1" u="sng" baseline="0">
              <a:latin typeface="Trebuchet MS" pitchFamily="34" charset="0"/>
            </a:rPr>
            <a:t> Hunters</a:t>
          </a:r>
          <a:r>
            <a:rPr lang="en-US" sz="900" b="1" baseline="0">
              <a:latin typeface="Trebuchet MS" pitchFamily="34" charset="0"/>
            </a:rPr>
            <a:t>: </a:t>
          </a:r>
          <a:r>
            <a:rPr lang="en-US" sz="900" b="0" baseline="0">
              <a:latin typeface="Trebuchet MS" pitchFamily="34" charset="0"/>
            </a:rPr>
            <a:t>North Karana (Fixxin</a:t>
          </a:r>
          <a:r>
            <a:rPr lang="en-US" sz="900" baseline="0">
              <a:latin typeface="Trebuchet MS" pitchFamily="34" charset="0"/>
            </a:rPr>
            <a:t> Followig): Hand in a silver bar </a:t>
          </a:r>
          <a:r>
            <a:rPr lang="en-US" sz="900" b="1" baseline="0">
              <a:latin typeface="Trebuchet MS" pitchFamily="34" charset="0"/>
            </a:rPr>
            <a:t>one at a time</a:t>
          </a:r>
          <a:r>
            <a:rPr lang="en-US" sz="900" baseline="0">
              <a:latin typeface="Trebuchet MS" pitchFamily="34" charset="0"/>
            </a:rPr>
            <a:t> [loc: 1370, 1900] (all positive faction).</a:t>
          </a:r>
          <a:endParaRPr lang="en-US" sz="900">
            <a:latin typeface="Trebuchet MS" pitchFamily="34" charset="0"/>
          </a:endParaRPr>
        </a:p>
        <a:p>
          <a:r>
            <a:rPr lang="en-US" sz="900" b="1" u="sng">
              <a:latin typeface="Trebuchet MS" pitchFamily="34" charset="0"/>
            </a:rPr>
            <a:t>Stop, Pay Troll</a:t>
          </a:r>
          <a:r>
            <a:rPr lang="en-US" sz="900" b="1">
              <a:latin typeface="Trebuchet MS" pitchFamily="34" charset="0"/>
            </a:rPr>
            <a:t>:</a:t>
          </a:r>
          <a:r>
            <a:rPr lang="en-US" sz="900" b="1" baseline="0">
              <a:latin typeface="Trebuchet MS" pitchFamily="34" charset="0"/>
            </a:rPr>
            <a:t> </a:t>
          </a:r>
          <a:r>
            <a:rPr lang="en-US" sz="900">
              <a:latin typeface="Trebuchet MS" pitchFamily="34" charset="0"/>
            </a:rPr>
            <a:t>Nektulos Forest (Glob): 4 Bat Blood from sonic bats in Nagafen's Lair (all</a:t>
          </a:r>
          <a:r>
            <a:rPr lang="en-US" sz="900" baseline="0">
              <a:latin typeface="Trebuchet MS" pitchFamily="34" charset="0"/>
            </a:rPr>
            <a:t> positive faction).</a:t>
          </a:r>
          <a:endParaRPr lang="en-US" sz="900">
            <a:latin typeface="Trebuchet MS" pitchFamily="34" charset="0"/>
          </a:endParaRPr>
        </a:p>
        <a:p>
          <a:r>
            <a:rPr lang="en-US" sz="900" b="1" u="sng">
              <a:latin typeface="Trebuchet MS" pitchFamily="34" charset="0"/>
            </a:rPr>
            <a:t>Orc Scalps Collecting</a:t>
          </a:r>
          <a:r>
            <a:rPr lang="en-US" sz="900" b="1">
              <a:latin typeface="Trebuchet MS" pitchFamily="34" charset="0"/>
            </a:rPr>
            <a:t>:</a:t>
          </a:r>
          <a:r>
            <a:rPr lang="en-US" sz="900">
              <a:latin typeface="Trebuchet MS" pitchFamily="34" charset="0"/>
            </a:rPr>
            <a:t> Highpass Hold (Captain Ashlan):</a:t>
          </a:r>
          <a:r>
            <a:rPr lang="en-US" sz="900" baseline="0">
              <a:latin typeface="Trebuchet MS" pitchFamily="34" charset="0"/>
            </a:rPr>
            <a:t> Turn in orc scalps (all positive faction).</a:t>
          </a:r>
        </a:p>
        <a:p>
          <a:r>
            <a:rPr lang="en-US" sz="900" b="1" u="sng" baseline="0">
              <a:latin typeface="Trebuchet MS" pitchFamily="34" charset="0"/>
            </a:rPr>
            <a:t>Gnoll Scalp Collecting</a:t>
          </a:r>
          <a:r>
            <a:rPr lang="en-US" sz="900" b="1" u="none" baseline="0">
              <a:latin typeface="Trebuchet MS" pitchFamily="34" charset="0"/>
            </a:rPr>
            <a:t>:</a:t>
          </a:r>
          <a:r>
            <a:rPr lang="en-US" sz="900" b="0" u="none" baseline="0">
              <a:latin typeface="Trebuchet MS" pitchFamily="34" charset="0"/>
            </a:rPr>
            <a:t> Highpass Hold (Captain Orben): Turn in gnoll scalps (all positive faction).</a:t>
          </a:r>
          <a:endParaRPr lang="en-US" sz="900" b="1" u="sng" baseline="0">
            <a:latin typeface="Trebuchet MS" pitchFamily="34" charset="0"/>
          </a:endParaRPr>
        </a:p>
        <a:p>
          <a:r>
            <a:rPr lang="en-US" sz="900" b="1" u="sng" baseline="0">
              <a:latin typeface="Trebuchet MS" pitchFamily="34" charset="0"/>
            </a:rPr>
            <a:t>Crushbone Belts</a:t>
          </a:r>
          <a:r>
            <a:rPr lang="en-US" sz="900" b="1" baseline="0">
              <a:latin typeface="Trebuchet MS" pitchFamily="34" charset="0"/>
            </a:rPr>
            <a:t>:</a:t>
          </a:r>
          <a:r>
            <a:rPr lang="en-US" sz="900" baseline="0">
              <a:latin typeface="Trebuchet MS" pitchFamily="34" charset="0"/>
            </a:rPr>
            <a:t> South Kaladim (Canloe Nusback): Turn in belts </a:t>
          </a:r>
          <a:r>
            <a:rPr lang="en-US" sz="900" b="1" baseline="0">
              <a:latin typeface="Trebuchet MS" pitchFamily="34" charset="0"/>
            </a:rPr>
            <a:t>one at a time.</a:t>
          </a:r>
        </a:p>
        <a:p>
          <a:r>
            <a:rPr lang="en-US" sz="900" b="1" u="sng" baseline="0">
              <a:latin typeface="Trebuchet MS" pitchFamily="34" charset="0"/>
            </a:rPr>
            <a:t>Moonstones</a:t>
          </a:r>
          <a:r>
            <a:rPr lang="en-US" sz="900" b="1" baseline="0">
              <a:latin typeface="Trebuchet MS" pitchFamily="34" charset="0"/>
            </a:rPr>
            <a:t>:</a:t>
          </a:r>
          <a:r>
            <a:rPr lang="en-US" sz="900" b="0" baseline="0">
              <a:latin typeface="Trebuchet MS" pitchFamily="34" charset="0"/>
            </a:rPr>
            <a:t> South Qeynos (Captain Tillin &amp; McNeal Jocub): Turn in gnoll fangs </a:t>
          </a:r>
          <a:r>
            <a:rPr lang="en-US" sz="900" b="1" baseline="0">
              <a:latin typeface="Trebuchet MS" pitchFamily="34" charset="0"/>
            </a:rPr>
            <a:t>one at a time</a:t>
          </a:r>
          <a:r>
            <a:rPr lang="en-US" sz="900" b="0" baseline="0">
              <a:latin typeface="Trebuchet MS" pitchFamily="34" charset="0"/>
            </a:rPr>
            <a:t>. Then turn in moonstones to McNeal Jocub.</a:t>
          </a:r>
          <a:r>
            <a:rPr lang="en-US" sz="900" b="0" baseline="0">
              <a:solidFill>
                <a:schemeClr val="tx1"/>
              </a:solidFill>
              <a:effectLst/>
              <a:latin typeface="Trebuchet MS" pitchFamily="34" charset="0"/>
              <a:ea typeface="+mn-ea"/>
              <a:cs typeface="+mn-cs"/>
            </a:rPr>
            <a:t> Takes 1000's of fangs to get Antonius Bayle to ally. Maybe 10000+.</a:t>
          </a:r>
          <a:endParaRPr lang="en-US" sz="900" b="1" baseline="0">
            <a:latin typeface="Trebuchet MS" pitchFamily="34" charset="0"/>
          </a:endParaRPr>
        </a:p>
        <a:p>
          <a:r>
            <a:rPr lang="en-US" sz="900" b="1" u="sng" baseline="0">
              <a:latin typeface="Trebuchet MS" pitchFamily="34" charset="0"/>
            </a:rPr>
            <a:t>Milk for Mojax</a:t>
          </a:r>
          <a:r>
            <a:rPr lang="en-US" sz="900" b="1" baseline="0">
              <a:latin typeface="Trebuchet MS" pitchFamily="34" charset="0"/>
            </a:rPr>
            <a:t>: </a:t>
          </a:r>
          <a:r>
            <a:rPr lang="en-US" sz="900" b="0" baseline="0">
              <a:latin typeface="Trebuchet MS" pitchFamily="34" charset="0"/>
            </a:rPr>
            <a:t>West Commonlands (Mojax Hikspin): Turn in bottles of milk </a:t>
          </a:r>
          <a:r>
            <a:rPr lang="en-US" sz="900" b="1" baseline="0">
              <a:latin typeface="Trebuchet MS" pitchFamily="34" charset="0"/>
            </a:rPr>
            <a:t>one at a time</a:t>
          </a:r>
          <a:r>
            <a:rPr lang="en-US" sz="900" b="0" baseline="0">
              <a:latin typeface="Trebuchet MS" pitchFamily="34" charset="0"/>
            </a:rPr>
            <a:t>. 1000+ for max faction.</a:t>
          </a:r>
        </a:p>
        <a:p>
          <a:r>
            <a:rPr lang="en-US" sz="900" b="1" u="sng" baseline="0">
              <a:latin typeface="Trebuchet MS" pitchFamily="34" charset="0"/>
            </a:rPr>
            <a:t>Deathfist Slashed Belts</a:t>
          </a:r>
          <a:r>
            <a:rPr lang="en-US" sz="900" b="0" baseline="0">
              <a:latin typeface="Trebuchet MS" pitchFamily="34" charset="0"/>
            </a:rPr>
            <a:t>: West Freeport (Cain Darkmoore): Turn in deathfist slashed belts.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u="sng" baseline="0">
              <a:solidFill>
                <a:schemeClr val="tx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Pristine Beetle Box</a:t>
          </a:r>
          <a:r>
            <a:rPr lang="en-US" sz="900" b="1" baseline="0">
              <a:solidFill>
                <a:schemeClr val="tx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:</a:t>
          </a:r>
          <a:r>
            <a:rPr lang="en-US" sz="900" b="0" baseline="0">
              <a:solidFill>
                <a:schemeClr val="tx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 Shadow Haven (Bestive Farworth): Turn in pristine rhino beetle carapaces (off Cht`Thk ash beetles in Shadeweaver's Thicket, lv 16-20) (all positive faction).</a:t>
          </a:r>
          <a:endParaRPr lang="en-US" sz="900">
            <a:effectLst/>
            <a:latin typeface="Trebuchet MS" panose="020B0603020202020204" pitchFamily="34" charset="0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171450</xdr:colOff>
      <xdr:row>2</xdr:row>
      <xdr:rowOff>95250</xdr:rowOff>
    </xdr:from>
    <xdr:ext cx="4833374" cy="264560"/>
    <xdr:sp macro="" textlink="">
      <xdr:nvSpPr>
        <xdr:cNvPr id="2" name="TextBox 1"/>
        <xdr:cNvSpPr txBox="1"/>
      </xdr:nvSpPr>
      <xdr:spPr>
        <a:xfrm>
          <a:off x="5676900" y="476250"/>
          <a:ext cx="4833374" cy="264560"/>
        </a:xfrm>
        <a:prstGeom prst="rect">
          <a:avLst/>
        </a:prstGeom>
        <a:solidFill>
          <a:schemeClr val="accent2">
            <a:lumMod val="7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>
                  <a:lumMod val="85000"/>
                </a:schemeClr>
              </a:solidFill>
            </a:rPr>
            <a:t>Some</a:t>
          </a:r>
          <a:r>
            <a:rPr lang="en-US" sz="1100" baseline="0">
              <a:solidFill>
                <a:schemeClr val="bg1">
                  <a:lumMod val="85000"/>
                </a:schemeClr>
              </a:solidFill>
            </a:rPr>
            <a:t> of the drop chances</a:t>
          </a:r>
          <a:r>
            <a:rPr lang="en-US" sz="1100">
              <a:solidFill>
                <a:schemeClr val="bg1">
                  <a:lumMod val="85000"/>
                </a:schemeClr>
              </a:solidFill>
            </a:rPr>
            <a:t> are </a:t>
          </a:r>
          <a:r>
            <a:rPr lang="en-US" sz="1100" baseline="0">
              <a:solidFill>
                <a:schemeClr val="bg1">
                  <a:lumMod val="85000"/>
                </a:schemeClr>
              </a:solidFill>
            </a:rPr>
            <a:t>no longer applicable because of the new database.</a:t>
          </a:r>
          <a:endParaRPr lang="en-US" sz="1100">
            <a:solidFill>
              <a:schemeClr val="bg1">
                <a:lumMod val="85000"/>
              </a:schemeClr>
            </a:solidFill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B6:N306" totalsRowShown="0" headerRowDxfId="150" dataDxfId="149">
  <autoFilter ref="B6:N306"/>
  <sortState ref="B7:N306">
    <sortCondition ref="B6:B306"/>
  </sortState>
  <tableColumns count="13">
    <tableColumn id="1" name="1" dataDxfId="148"/>
    <tableColumn id="13" name="2" dataDxfId="147"/>
    <tableColumn id="2" name="3" dataDxfId="146"/>
    <tableColumn id="3" name="4" dataDxfId="145"/>
    <tableColumn id="4" name="5" dataDxfId="144"/>
    <tableColumn id="5" name="6" dataDxfId="143"/>
    <tableColumn id="6" name="7" dataDxfId="142"/>
    <tableColumn id="7" name="8" dataDxfId="141">
      <calculatedColumnFormula>G7*H7</calculatedColumnFormula>
    </tableColumn>
    <tableColumn id="8" name="9" dataDxfId="140"/>
    <tableColumn id="9" name="10" dataDxfId="139"/>
    <tableColumn id="10" name="11" dataDxfId="138"/>
    <tableColumn id="11" name="12" dataDxfId="137"/>
    <tableColumn id="12" name="13" dataDxfId="136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3" name="Table3" displayName="Table3" ref="B8:T79" totalsRowShown="0" headerRowDxfId="135" dataDxfId="134">
  <autoFilter ref="B8:T79"/>
  <sortState ref="B9:T79">
    <sortCondition ref="C8:C79"/>
  </sortState>
  <tableColumns count="19">
    <tableColumn id="1" name="1" dataDxfId="133"/>
    <tableColumn id="2" name="2" dataDxfId="132"/>
    <tableColumn id="3" name="3" dataDxfId="131"/>
    <tableColumn id="4" name="4" dataDxfId="130"/>
    <tableColumn id="5" name="5" dataDxfId="129"/>
    <tableColumn id="6" name="6" dataDxfId="128"/>
    <tableColumn id="7" name="7" dataDxfId="127"/>
    <tableColumn id="8" name="8" dataDxfId="126">
      <calculatedColumnFormula>F9+G9*H9/6</calculatedColumnFormula>
    </tableColumn>
    <tableColumn id="9" name="9" dataDxfId="125"/>
    <tableColumn id="19" name="0" dataDxfId="124">
      <calculatedColumnFormula>J9*(100%-(1%+INDEX($C$3:$C$5,MATCH(D9,$B$3:$B$5,0))/2000))</calculatedColumnFormula>
    </tableColumn>
    <tableColumn id="10" name="a" dataDxfId="123">
      <calculatedColumnFormula>I9/K9</calculatedColumnFormula>
    </tableColumn>
    <tableColumn id="11" name="b" dataDxfId="122"/>
    <tableColumn id="12" name="Cold" dataDxfId="121"/>
    <tableColumn id="13" name="d" dataDxfId="120"/>
    <tableColumn id="14" name="e" dataDxfId="119"/>
    <tableColumn id="15" name="f" dataDxfId="118"/>
    <tableColumn id="16" name="g" dataDxfId="117"/>
    <tableColumn id="17" name="h" dataDxfId="116"/>
    <tableColumn id="18" name="i" dataDxfId="115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id="4" name="Table4" displayName="Table4" ref="B2:AQ114" totalsRowShown="0" headerRowDxfId="114" dataDxfId="113">
  <autoFilter ref="B2:AQ114"/>
  <sortState ref="B3:AQ114">
    <sortCondition ref="D2:D114"/>
  </sortState>
  <tableColumns count="42">
    <tableColumn id="1" name="Spell Name" dataDxfId="112"/>
    <tableColumn id="38" name="Class"/>
    <tableColumn id="2" name="1" dataDxfId="111"/>
    <tableColumn id="3" name="2" dataDxfId="110"/>
    <tableColumn id="4" name="3" dataDxfId="109"/>
    <tableColumn id="5" name="4" dataDxfId="108"/>
    <tableColumn id="6" name="5" dataDxfId="107"/>
    <tableColumn id="39" name="52" dataDxfId="106"/>
    <tableColumn id="7" name="6" dataDxfId="105"/>
    <tableColumn id="8" name="7" dataDxfId="104"/>
    <tableColumn id="9" name="8" dataDxfId="103"/>
    <tableColumn id="10" name="9" dataDxfId="102"/>
    <tableColumn id="11" name="0" dataDxfId="101"/>
    <tableColumn id="12" name="a" dataDxfId="100"/>
    <tableColumn id="13" name="b" dataDxfId="99"/>
    <tableColumn id="40" name="Column1" dataDxfId="98"/>
    <tableColumn id="14" name="c" dataDxfId="97"/>
    <tableColumn id="15" name="d" dataDxfId="96"/>
    <tableColumn id="16" name="e" dataDxfId="95"/>
    <tableColumn id="17" name="f" dataDxfId="94"/>
    <tableColumn id="18" name="g" dataDxfId="93"/>
    <tableColumn id="41" name="Column2" dataDxfId="92"/>
    <tableColumn id="19" name="h" dataDxfId="91"/>
    <tableColumn id="20" name="i" dataDxfId="90"/>
    <tableColumn id="21" name="j" dataDxfId="89"/>
    <tableColumn id="22" name="k" dataDxfId="88"/>
    <tableColumn id="28" name="l" dataDxfId="87"/>
    <tableColumn id="37" name="m" dataDxfId="86"/>
    <tableColumn id="36" name="s" dataDxfId="85"/>
    <tableColumn id="26" name="n" dataDxfId="84"/>
    <tableColumn id="25" name="o" dataDxfId="83"/>
    <tableColumn id="27" name="p" dataDxfId="82"/>
    <tableColumn id="34" name="q" dataDxfId="81"/>
    <tableColumn id="23" name="r" dataDxfId="80"/>
    <tableColumn id="30" name="t" dataDxfId="79"/>
    <tableColumn id="24" name="u" dataDxfId="78"/>
    <tableColumn id="35" name="v" dataDxfId="77"/>
    <tableColumn id="29" name="w" dataDxfId="76"/>
    <tableColumn id="31" name="x" dataDxfId="75"/>
    <tableColumn id="32" name="y" dataDxfId="74"/>
    <tableColumn id="33" name="z" dataDxfId="73"/>
    <tableColumn id="42" name="-" dataDxfId="72"/>
  </tableColumns>
  <tableStyleInfo name="TableStyleLight8" showFirstColumn="0" showLastColumn="0" showRowStripes="1" showColumnStripes="0"/>
</table>
</file>

<file path=xl/tables/table4.xml><?xml version="1.0" encoding="utf-8"?>
<table xmlns="http://schemas.openxmlformats.org/spreadsheetml/2006/main" id="8" name="Table19" displayName="Table19" ref="B2:E129" totalsRowShown="0" dataDxfId="71">
  <autoFilter ref="B2:E129"/>
  <sortState ref="B2:E126">
    <sortCondition ref="E1:E126"/>
  </sortState>
  <tableColumns count="4">
    <tableColumn id="1" name="Faction Name" dataDxfId="70"/>
    <tableColumn id="2" name="Status" dataDxfId="69"/>
    <tableColumn id="4" name="Faction Hit" dataDxfId="68"/>
    <tableColumn id="3" name="Location" dataDxfId="67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id="6" name="Table10" displayName="Table10" ref="B2:F98" totalsRowShown="0" headerRowDxfId="66" dataDxfId="65">
  <autoFilter ref="B2:F98"/>
  <sortState ref="B3:F98">
    <sortCondition ref="B2:B98"/>
  </sortState>
  <tableColumns count="5">
    <tableColumn id="1" name="Necromancer Words" dataDxfId="64"/>
    <tableColumn id="4" name="Trivial" dataDxfId="63"/>
    <tableColumn id="2" name="Location" dataDxfId="62"/>
    <tableColumn id="3" name="Mob" dataDxfId="61"/>
    <tableColumn id="5" name="Chance" dataDxfId="60"/>
  </tableColumns>
  <tableStyleInfo name="TableStyleLight8" showFirstColumn="0" showLastColumn="0" showRowStripes="1" showColumnStripes="0"/>
</table>
</file>

<file path=xl/tables/table6.xml><?xml version="1.0" encoding="utf-8"?>
<table xmlns="http://schemas.openxmlformats.org/spreadsheetml/2006/main" id="7" name="Table9" displayName="Table9" ref="A2:T277" totalsRowShown="0" headerRowDxfId="57" dataDxfId="55" headerRowBorderDxfId="56" tableBorderDxfId="54">
  <autoFilter ref="A2:T277"/>
  <sortState ref="A3:T277">
    <sortCondition ref="B2:B277"/>
  </sortState>
  <tableColumns count="20">
    <tableColumn id="1" name="-" dataDxfId="53"/>
    <tableColumn id="2" name="-2" dataDxfId="52"/>
    <tableColumn id="3" name="Spell Name" dataDxfId="51"/>
    <tableColumn id="16" name="Skill Type" dataDxfId="50"/>
    <tableColumn id="19" name="." dataDxfId="49"/>
    <tableColumn id="20" name=".5" dataDxfId="48"/>
    <tableColumn id="5" name="-5" dataDxfId="47"/>
    <tableColumn id="6" name="-6" dataDxfId="46"/>
    <tableColumn id="7" name="-7" dataDxfId="45"/>
    <tableColumn id="14" name=".4" dataDxfId="44"/>
    <tableColumn id="15" name=".3" dataDxfId="43"/>
    <tableColumn id="8" name="-8" dataDxfId="42"/>
    <tableColumn id="21" name="-82" dataDxfId="41">
      <calculatedColumnFormula>(G3+(H3*I3))</calculatedColumnFormula>
    </tableColumn>
    <tableColumn id="9" name="-9" dataDxfId="40">
      <calculatedColumnFormula>(G3+(H3*I3))/L3</calculatedColumnFormula>
    </tableColumn>
    <tableColumn id="4" name="Effects" dataDxfId="39"/>
    <tableColumn id="10" name=".2" dataDxfId="38"/>
    <tableColumn id="17" name=".22" dataDxfId="37"/>
    <tableColumn id="11" name="Words (Research)" dataDxfId="36"/>
    <tableColumn id="12" name="Words (Research) 2" dataDxfId="35"/>
    <tableColumn id="13" name="Words (Research) 3" dataDxfId="34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9" name="Table2" displayName="Table2" ref="A2:T143" totalsRowShown="0" headerRowDxfId="29" dataDxfId="27" headerRowBorderDxfId="28" tableBorderDxfId="26">
  <autoFilter ref="A2:T143"/>
  <tableColumns count="20">
    <tableColumn id="1" name="-" dataDxfId="25"/>
    <tableColumn id="2" name="-2" dataDxfId="24"/>
    <tableColumn id="3" name="Spell Name" dataDxfId="23"/>
    <tableColumn id="4" name="Skill Type" dataDxfId="22"/>
    <tableColumn id="5" name="." dataDxfId="21"/>
    <tableColumn id="6" name=".5" dataDxfId="20"/>
    <tableColumn id="7" name="-5" dataDxfId="19"/>
    <tableColumn id="8" name="-6" dataDxfId="18"/>
    <tableColumn id="9" name="-7" dataDxfId="17"/>
    <tableColumn id="10" name=".4" dataDxfId="16"/>
    <tableColumn id="11" name=".3" dataDxfId="15"/>
    <tableColumn id="12" name="-8" dataDxfId="14"/>
    <tableColumn id="13" name="-82" dataDxfId="13"/>
    <tableColumn id="14" name="-9" dataDxfId="12"/>
    <tableColumn id="15" name="Effects" dataDxfId="11"/>
    <tableColumn id="16" name=".2" dataDxfId="10"/>
    <tableColumn id="17" name=".22" dataDxfId="9"/>
    <tableColumn id="18" name="Words (Research)" dataDxfId="8"/>
    <tableColumn id="19" name="Words (Research) 2" dataDxfId="7"/>
    <tableColumn id="20" name="Words (Research) 3" dataDxfId="6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08"/>
  <sheetViews>
    <sheetView showGridLines="0" zoomScaleNormal="100" workbookViewId="0">
      <pane xSplit="1" ySplit="2" topLeftCell="B39" activePane="bottomRight" state="frozen"/>
      <selection pane="topRight" activeCell="B1" sqref="B1"/>
      <selection pane="bottomLeft" activeCell="A3" sqref="A3"/>
      <selection pane="bottomRight" activeCell="B54" sqref="B54"/>
    </sheetView>
  </sheetViews>
  <sheetFormatPr defaultRowHeight="15"/>
  <cols>
    <col min="1" max="1" width="2.85546875" customWidth="1"/>
    <col min="2" max="2" width="9" bestFit="1" customWidth="1"/>
    <col min="3" max="3" width="12.5703125" bestFit="1" customWidth="1"/>
    <col min="4" max="12" width="3.5703125" customWidth="1"/>
    <col min="13" max="13" width="45" bestFit="1" customWidth="1"/>
    <col min="14" max="14" width="57.85546875" bestFit="1" customWidth="1"/>
    <col min="15" max="16" width="2.85546875" customWidth="1"/>
    <col min="17" max="17" width="9.140625" customWidth="1"/>
  </cols>
  <sheetData>
    <row r="2" spans="2:16" ht="59.25">
      <c r="B2" s="28" t="s">
        <v>802</v>
      </c>
      <c r="C2" s="28" t="s">
        <v>121</v>
      </c>
      <c r="D2" s="29" t="s">
        <v>803</v>
      </c>
      <c r="E2" s="29" t="s">
        <v>804</v>
      </c>
      <c r="F2" s="29" t="s">
        <v>805</v>
      </c>
      <c r="G2" s="29" t="s">
        <v>806</v>
      </c>
      <c r="H2" s="29" t="s">
        <v>807</v>
      </c>
      <c r="I2" s="29" t="s">
        <v>808</v>
      </c>
      <c r="J2" s="29" t="s">
        <v>809</v>
      </c>
      <c r="K2" s="30" t="s">
        <v>2183</v>
      </c>
      <c r="L2" s="30" t="s">
        <v>6</v>
      </c>
      <c r="M2" s="28" t="s">
        <v>810</v>
      </c>
      <c r="N2" s="28" t="s">
        <v>811</v>
      </c>
      <c r="O2" s="31" t="s">
        <v>812</v>
      </c>
      <c r="P2" s="30" t="s">
        <v>813</v>
      </c>
    </row>
    <row r="3" spans="2:16">
      <c r="B3" s="484" t="s">
        <v>627</v>
      </c>
      <c r="C3" s="480"/>
      <c r="D3" s="271">
        <v>103</v>
      </c>
      <c r="E3" s="271">
        <v>95</v>
      </c>
      <c r="F3" s="271">
        <v>82</v>
      </c>
      <c r="G3" s="271">
        <v>70</v>
      </c>
      <c r="H3" s="271">
        <v>70</v>
      </c>
      <c r="I3" s="271">
        <v>60</v>
      </c>
      <c r="J3" s="271">
        <v>55</v>
      </c>
      <c r="K3" s="271"/>
      <c r="L3" s="271">
        <f>SUM(D3:J3)</f>
        <v>535</v>
      </c>
      <c r="M3" s="484" t="s">
        <v>652</v>
      </c>
      <c r="N3" s="480"/>
      <c r="O3" s="483"/>
      <c r="P3" s="482"/>
    </row>
    <row r="4" spans="2:16">
      <c r="B4" s="484" t="s">
        <v>628</v>
      </c>
      <c r="C4" s="480"/>
      <c r="D4" s="271"/>
      <c r="E4" s="271"/>
      <c r="F4" s="271"/>
      <c r="G4" s="271"/>
      <c r="H4" s="271"/>
      <c r="I4" s="271"/>
      <c r="J4" s="271"/>
      <c r="K4" s="271"/>
      <c r="L4" s="271">
        <f t="shared" ref="L4:L18" si="0">SUM(D4:J4)</f>
        <v>0</v>
      </c>
      <c r="M4" s="484" t="s">
        <v>650</v>
      </c>
      <c r="N4" s="480"/>
      <c r="O4" s="483"/>
      <c r="P4" s="482"/>
    </row>
    <row r="5" spans="2:16">
      <c r="B5" s="484" t="s">
        <v>630</v>
      </c>
      <c r="C5" s="480"/>
      <c r="D5" s="271"/>
      <c r="E5" s="271"/>
      <c r="F5" s="271"/>
      <c r="G5" s="271"/>
      <c r="H5" s="271"/>
      <c r="I5" s="271"/>
      <c r="J5" s="271"/>
      <c r="K5" s="271"/>
      <c r="L5" s="271">
        <f t="shared" si="0"/>
        <v>0</v>
      </c>
      <c r="M5" s="484" t="s">
        <v>654</v>
      </c>
      <c r="N5" s="480"/>
      <c r="O5" s="483"/>
      <c r="P5" s="482"/>
    </row>
    <row r="6" spans="2:16">
      <c r="B6" s="484" t="s">
        <v>631</v>
      </c>
      <c r="C6" s="480"/>
      <c r="D6" s="271"/>
      <c r="E6" s="271"/>
      <c r="F6" s="271"/>
      <c r="G6" s="271"/>
      <c r="H6" s="271"/>
      <c r="I6" s="271"/>
      <c r="J6" s="271"/>
      <c r="K6" s="271"/>
      <c r="L6" s="271">
        <f t="shared" si="0"/>
        <v>0</v>
      </c>
      <c r="M6" s="485" t="s">
        <v>653</v>
      </c>
      <c r="N6" s="480"/>
      <c r="O6" s="483"/>
      <c r="P6" s="482"/>
    </row>
    <row r="7" spans="2:16">
      <c r="B7" s="484" t="s">
        <v>633</v>
      </c>
      <c r="C7" s="480"/>
      <c r="D7" s="271"/>
      <c r="E7" s="271"/>
      <c r="F7" s="271"/>
      <c r="G7" s="271"/>
      <c r="H7" s="271"/>
      <c r="I7" s="271"/>
      <c r="J7" s="271"/>
      <c r="K7" s="271"/>
      <c r="L7" s="271">
        <f t="shared" si="0"/>
        <v>0</v>
      </c>
      <c r="M7" s="484" t="s">
        <v>656</v>
      </c>
      <c r="N7" s="480"/>
      <c r="O7" s="483"/>
      <c r="P7" s="482"/>
    </row>
    <row r="8" spans="2:16">
      <c r="B8" s="484" t="s">
        <v>634</v>
      </c>
      <c r="C8" s="480"/>
      <c r="D8" s="271"/>
      <c r="E8" s="271"/>
      <c r="F8" s="271"/>
      <c r="G8" s="271"/>
      <c r="H8" s="271"/>
      <c r="I8" s="271"/>
      <c r="J8" s="271"/>
      <c r="K8" s="271"/>
      <c r="L8" s="271">
        <f t="shared" si="0"/>
        <v>0</v>
      </c>
      <c r="M8" s="484" t="s">
        <v>657</v>
      </c>
      <c r="N8" s="480"/>
      <c r="O8" s="483"/>
      <c r="P8" s="482"/>
    </row>
    <row r="9" spans="2:16">
      <c r="B9" s="484" t="s">
        <v>635</v>
      </c>
      <c r="C9" s="480"/>
      <c r="D9" s="271"/>
      <c r="E9" s="271"/>
      <c r="F9" s="271"/>
      <c r="G9" s="271"/>
      <c r="H9" s="271"/>
      <c r="I9" s="271"/>
      <c r="J9" s="271"/>
      <c r="K9" s="271"/>
      <c r="L9" s="271">
        <f t="shared" si="0"/>
        <v>0</v>
      </c>
      <c r="M9" s="484" t="s">
        <v>658</v>
      </c>
      <c r="N9" s="480"/>
      <c r="O9" s="483"/>
      <c r="P9" s="482"/>
    </row>
    <row r="10" spans="2:16">
      <c r="B10" s="484" t="s">
        <v>636</v>
      </c>
      <c r="C10" s="480"/>
      <c r="D10" s="271"/>
      <c r="E10" s="271"/>
      <c r="F10" s="271"/>
      <c r="G10" s="271"/>
      <c r="H10" s="271"/>
      <c r="I10" s="271"/>
      <c r="J10" s="271"/>
      <c r="K10" s="271"/>
      <c r="L10" s="271">
        <f t="shared" si="0"/>
        <v>0</v>
      </c>
      <c r="M10" s="484" t="s">
        <v>657</v>
      </c>
      <c r="N10" s="480"/>
      <c r="O10" s="483"/>
      <c r="P10" s="482"/>
    </row>
    <row r="11" spans="2:16">
      <c r="B11" s="484" t="s">
        <v>637</v>
      </c>
      <c r="C11" s="480"/>
      <c r="D11" s="271">
        <v>75</v>
      </c>
      <c r="E11" s="271">
        <v>75</v>
      </c>
      <c r="F11" s="271">
        <v>75</v>
      </c>
      <c r="G11" s="271">
        <v>75</v>
      </c>
      <c r="H11" s="271">
        <v>75</v>
      </c>
      <c r="I11" s="271">
        <v>75</v>
      </c>
      <c r="J11" s="271">
        <v>75</v>
      </c>
      <c r="K11" s="271"/>
      <c r="L11" s="271">
        <f t="shared" si="0"/>
        <v>525</v>
      </c>
      <c r="M11" s="484" t="s">
        <v>626</v>
      </c>
      <c r="N11" s="480"/>
      <c r="O11" s="483"/>
      <c r="P11" s="482"/>
    </row>
    <row r="12" spans="2:16">
      <c r="B12" s="484" t="s">
        <v>638</v>
      </c>
      <c r="C12" s="480"/>
      <c r="D12" s="271">
        <v>70</v>
      </c>
      <c r="E12" s="271">
        <v>70</v>
      </c>
      <c r="F12" s="271">
        <v>90</v>
      </c>
      <c r="G12" s="271">
        <v>85</v>
      </c>
      <c r="H12" s="271">
        <v>80</v>
      </c>
      <c r="I12" s="271">
        <v>75</v>
      </c>
      <c r="J12" s="271">
        <v>55</v>
      </c>
      <c r="K12" s="271"/>
      <c r="L12" s="271">
        <f t="shared" si="0"/>
        <v>525</v>
      </c>
      <c r="M12" s="484" t="s">
        <v>659</v>
      </c>
      <c r="N12" s="480"/>
      <c r="O12" s="483"/>
      <c r="P12" s="482"/>
    </row>
    <row r="13" spans="2:16">
      <c r="B13" s="484" t="s">
        <v>639</v>
      </c>
      <c r="C13" s="480"/>
      <c r="D13" s="271">
        <v>130</v>
      </c>
      <c r="E13" s="271">
        <v>122</v>
      </c>
      <c r="F13" s="271">
        <v>70</v>
      </c>
      <c r="G13" s="271">
        <v>70</v>
      </c>
      <c r="H13" s="271">
        <v>67</v>
      </c>
      <c r="I13" s="271">
        <v>60</v>
      </c>
      <c r="J13" s="271">
        <v>37</v>
      </c>
      <c r="K13" s="271"/>
      <c r="L13" s="271">
        <f t="shared" si="0"/>
        <v>556</v>
      </c>
      <c r="M13" s="484" t="s">
        <v>660</v>
      </c>
      <c r="N13" s="480"/>
      <c r="O13" s="483"/>
      <c r="P13" s="482"/>
    </row>
    <row r="14" spans="2:16">
      <c r="B14" s="484" t="s">
        <v>640</v>
      </c>
      <c r="C14" s="480"/>
      <c r="D14" s="481"/>
      <c r="E14" s="481"/>
      <c r="F14" s="481"/>
      <c r="G14" s="481"/>
      <c r="H14" s="481"/>
      <c r="I14" s="481"/>
      <c r="J14" s="481"/>
      <c r="K14" s="481"/>
      <c r="L14" s="271">
        <f t="shared" si="0"/>
        <v>0</v>
      </c>
      <c r="M14" s="484" t="s">
        <v>661</v>
      </c>
      <c r="N14" s="480"/>
      <c r="O14" s="483"/>
      <c r="P14" s="482"/>
    </row>
    <row r="15" spans="2:16">
      <c r="B15" s="484" t="s">
        <v>641</v>
      </c>
      <c r="C15" s="480"/>
      <c r="D15" s="481"/>
      <c r="E15" s="481"/>
      <c r="F15" s="481"/>
      <c r="G15" s="481"/>
      <c r="H15" s="481"/>
      <c r="I15" s="481"/>
      <c r="J15" s="481"/>
      <c r="K15" s="481"/>
      <c r="L15" s="271">
        <f t="shared" si="0"/>
        <v>0</v>
      </c>
      <c r="M15" s="484" t="s">
        <v>662</v>
      </c>
      <c r="N15" s="480"/>
      <c r="O15" s="483"/>
      <c r="P15" s="482"/>
    </row>
    <row r="16" spans="2:16">
      <c r="B16" s="484" t="s">
        <v>642</v>
      </c>
      <c r="C16" s="480"/>
      <c r="D16" s="481"/>
      <c r="E16" s="481"/>
      <c r="F16" s="481"/>
      <c r="G16" s="481"/>
      <c r="H16" s="481"/>
      <c r="I16" s="481"/>
      <c r="J16" s="481"/>
      <c r="K16" s="481"/>
      <c r="L16" s="271">
        <f t="shared" si="0"/>
        <v>0</v>
      </c>
      <c r="M16" s="484" t="s">
        <v>663</v>
      </c>
      <c r="N16" s="480"/>
      <c r="O16" s="483"/>
      <c r="P16" s="482"/>
    </row>
    <row r="17" spans="2:16">
      <c r="B17" s="484" t="s">
        <v>632</v>
      </c>
      <c r="C17" s="480"/>
      <c r="D17" s="481"/>
      <c r="E17" s="481"/>
      <c r="F17" s="481"/>
      <c r="G17" s="481"/>
      <c r="H17" s="481"/>
      <c r="I17" s="481"/>
      <c r="J17" s="481"/>
      <c r="K17" s="481"/>
      <c r="L17" s="271">
        <f t="shared" si="0"/>
        <v>0</v>
      </c>
      <c r="M17" s="485" t="s">
        <v>655</v>
      </c>
      <c r="N17" s="480"/>
      <c r="O17" s="483"/>
      <c r="P17" s="482"/>
    </row>
    <row r="18" spans="2:16">
      <c r="B18" s="484" t="s">
        <v>629</v>
      </c>
      <c r="C18" s="480"/>
      <c r="D18" s="481"/>
      <c r="E18" s="481"/>
      <c r="F18" s="481"/>
      <c r="G18" s="481"/>
      <c r="H18" s="481"/>
      <c r="I18" s="481"/>
      <c r="J18" s="481"/>
      <c r="K18" s="481"/>
      <c r="L18" s="271">
        <f t="shared" si="0"/>
        <v>0</v>
      </c>
      <c r="M18" s="484" t="s">
        <v>651</v>
      </c>
      <c r="N18" s="480"/>
      <c r="O18" s="483"/>
      <c r="P18" s="482"/>
    </row>
    <row r="19" spans="2:16">
      <c r="B19" s="480"/>
      <c r="C19" s="480"/>
      <c r="D19" s="481"/>
      <c r="E19" s="481"/>
      <c r="F19" s="481"/>
      <c r="G19" s="481"/>
      <c r="H19" s="481"/>
      <c r="I19" s="481"/>
      <c r="J19" s="481"/>
      <c r="K19" s="481"/>
      <c r="L19" s="482"/>
      <c r="M19" s="480"/>
      <c r="N19" s="480"/>
      <c r="O19" s="483"/>
      <c r="P19" s="482"/>
    </row>
    <row r="20" spans="2:16">
      <c r="B20" s="484" t="s">
        <v>665</v>
      </c>
      <c r="C20" s="484"/>
      <c r="D20" s="271"/>
      <c r="E20" s="271"/>
      <c r="F20" s="271"/>
      <c r="G20" s="271"/>
      <c r="H20" s="271"/>
      <c r="I20" s="271"/>
      <c r="J20" s="271"/>
      <c r="K20" s="271"/>
      <c r="L20" s="53"/>
      <c r="M20" s="53"/>
    </row>
    <row r="21" spans="2:16">
      <c r="B21" s="484" t="s">
        <v>628</v>
      </c>
      <c r="C21" s="484" t="s">
        <v>585</v>
      </c>
      <c r="D21" s="271"/>
      <c r="E21" s="271"/>
      <c r="F21" s="271"/>
      <c r="G21" s="271"/>
      <c r="H21" s="271"/>
      <c r="I21" s="271"/>
      <c r="J21" s="271"/>
      <c r="K21" s="271"/>
      <c r="L21" s="53"/>
      <c r="M21" s="53"/>
    </row>
    <row r="22" spans="2:16">
      <c r="B22" s="484" t="s">
        <v>631</v>
      </c>
      <c r="C22" s="484" t="s">
        <v>585</v>
      </c>
      <c r="D22" s="271"/>
      <c r="E22" s="271"/>
      <c r="F22" s="271"/>
      <c r="G22" s="271"/>
      <c r="H22" s="271"/>
      <c r="I22" s="271"/>
      <c r="J22" s="271"/>
      <c r="K22" s="271"/>
      <c r="L22" s="53"/>
      <c r="M22" s="53"/>
    </row>
    <row r="23" spans="2:16">
      <c r="B23" s="484" t="s">
        <v>633</v>
      </c>
      <c r="C23" s="484" t="s">
        <v>585</v>
      </c>
      <c r="D23" s="271"/>
      <c r="E23" s="271"/>
      <c r="F23" s="271"/>
      <c r="G23" s="271"/>
      <c r="H23" s="271"/>
      <c r="I23" s="271"/>
      <c r="J23" s="271"/>
      <c r="K23" s="271"/>
      <c r="L23" s="53"/>
      <c r="M23" s="53"/>
    </row>
    <row r="24" spans="2:16">
      <c r="B24" s="484" t="s">
        <v>636</v>
      </c>
      <c r="C24" s="484" t="s">
        <v>585</v>
      </c>
      <c r="D24" s="271"/>
      <c r="E24" s="271"/>
      <c r="F24" s="271"/>
      <c r="G24" s="271"/>
      <c r="H24" s="271"/>
      <c r="I24" s="271"/>
      <c r="J24" s="271"/>
      <c r="K24" s="271"/>
      <c r="L24" s="53"/>
      <c r="M24" s="53"/>
    </row>
    <row r="25" spans="2:16">
      <c r="B25" s="484" t="s">
        <v>637</v>
      </c>
      <c r="C25" s="484" t="s">
        <v>585</v>
      </c>
      <c r="D25" s="271"/>
      <c r="E25" s="271"/>
      <c r="F25" s="271"/>
      <c r="G25" s="271"/>
      <c r="H25" s="271"/>
      <c r="I25" s="271"/>
      <c r="J25" s="271"/>
      <c r="K25" s="271"/>
      <c r="L25" s="53"/>
      <c r="M25" s="53"/>
    </row>
    <row r="26" spans="2:16">
      <c r="B26" s="484" t="s">
        <v>629</v>
      </c>
      <c r="C26" s="484" t="s">
        <v>585</v>
      </c>
      <c r="D26" s="271"/>
      <c r="E26" s="271"/>
      <c r="F26" s="271"/>
      <c r="G26" s="271"/>
      <c r="H26" s="271"/>
      <c r="I26" s="271"/>
      <c r="J26" s="271"/>
      <c r="K26" s="271"/>
      <c r="L26" s="53"/>
      <c r="M26" s="53"/>
    </row>
    <row r="27" spans="2:16">
      <c r="B27" s="484"/>
      <c r="C27" s="484"/>
      <c r="D27" s="271"/>
      <c r="E27" s="271"/>
      <c r="F27" s="271"/>
      <c r="G27" s="271"/>
      <c r="H27" s="271"/>
      <c r="I27" s="271"/>
      <c r="J27" s="271"/>
      <c r="K27" s="271"/>
      <c r="L27" s="53"/>
      <c r="M27" s="53"/>
    </row>
    <row r="28" spans="2:16">
      <c r="B28" s="484" t="s">
        <v>628</v>
      </c>
      <c r="C28" s="484" t="s">
        <v>586</v>
      </c>
      <c r="D28" s="271">
        <v>60</v>
      </c>
      <c r="E28" s="271">
        <v>75</v>
      </c>
      <c r="F28" s="271">
        <v>90</v>
      </c>
      <c r="G28" s="271">
        <v>75</v>
      </c>
      <c r="H28" s="271">
        <v>83</v>
      </c>
      <c r="I28" s="271">
        <v>109</v>
      </c>
      <c r="J28" s="271">
        <v>60</v>
      </c>
      <c r="K28" s="271">
        <v>30</v>
      </c>
      <c r="L28" s="271">
        <f t="shared" ref="L28:L33" si="1">SUM(D28:K28)</f>
        <v>582</v>
      </c>
      <c r="M28" s="53"/>
    </row>
    <row r="29" spans="2:16">
      <c r="B29" s="484" t="s">
        <v>631</v>
      </c>
      <c r="C29" s="484" t="s">
        <v>586</v>
      </c>
      <c r="D29" s="271">
        <v>60</v>
      </c>
      <c r="E29" s="271">
        <v>80</v>
      </c>
      <c r="F29" s="271">
        <v>70</v>
      </c>
      <c r="G29" s="271">
        <v>70</v>
      </c>
      <c r="H29" s="271">
        <v>83</v>
      </c>
      <c r="I29" s="271">
        <v>117</v>
      </c>
      <c r="J29" s="271">
        <v>70</v>
      </c>
      <c r="K29" s="271">
        <v>30</v>
      </c>
      <c r="L29" s="271">
        <f t="shared" si="1"/>
        <v>580</v>
      </c>
      <c r="M29" s="53"/>
    </row>
    <row r="30" spans="2:16">
      <c r="B30" s="484" t="s">
        <v>633</v>
      </c>
      <c r="C30" s="484" t="s">
        <v>586</v>
      </c>
      <c r="D30" s="271">
        <v>60</v>
      </c>
      <c r="E30" s="271">
        <v>80</v>
      </c>
      <c r="F30" s="271">
        <v>85</v>
      </c>
      <c r="G30" s="271">
        <v>85</v>
      </c>
      <c r="H30" s="271">
        <v>67</v>
      </c>
      <c r="I30" s="271">
        <v>108</v>
      </c>
      <c r="J30" s="271">
        <v>60</v>
      </c>
      <c r="K30" s="271">
        <v>30</v>
      </c>
      <c r="L30" s="271">
        <f t="shared" si="1"/>
        <v>575</v>
      </c>
      <c r="M30" s="53"/>
    </row>
    <row r="31" spans="2:16">
      <c r="B31" s="484" t="s">
        <v>636</v>
      </c>
      <c r="C31" s="484" t="s">
        <v>586</v>
      </c>
      <c r="D31" s="271">
        <v>55</v>
      </c>
      <c r="E31" s="271">
        <v>75</v>
      </c>
      <c r="F31" s="271">
        <v>85</v>
      </c>
      <c r="G31" s="271">
        <v>70</v>
      </c>
      <c r="H31" s="271">
        <v>95</v>
      </c>
      <c r="I31" s="271">
        <v>102</v>
      </c>
      <c r="J31" s="271">
        <v>80</v>
      </c>
      <c r="K31" s="271">
        <v>30</v>
      </c>
      <c r="L31" s="271">
        <f t="shared" si="1"/>
        <v>592</v>
      </c>
      <c r="M31" s="53"/>
    </row>
    <row r="32" spans="2:16">
      <c r="B32" s="484" t="s">
        <v>637</v>
      </c>
      <c r="C32" s="484" t="s">
        <v>586</v>
      </c>
      <c r="D32" s="271">
        <v>75</v>
      </c>
      <c r="E32" s="271">
        <v>85</v>
      </c>
      <c r="F32" s="271">
        <v>75</v>
      </c>
      <c r="G32" s="271">
        <v>75</v>
      </c>
      <c r="H32" s="271">
        <v>75</v>
      </c>
      <c r="I32" s="271">
        <v>85</v>
      </c>
      <c r="J32" s="271">
        <v>75</v>
      </c>
      <c r="K32" s="271">
        <v>30</v>
      </c>
      <c r="L32" s="271">
        <f t="shared" si="1"/>
        <v>575</v>
      </c>
      <c r="M32" s="53"/>
    </row>
    <row r="33" spans="2:13">
      <c r="B33" s="484" t="s">
        <v>629</v>
      </c>
      <c r="C33" s="484" t="s">
        <v>586</v>
      </c>
      <c r="D33" s="271">
        <v>70</v>
      </c>
      <c r="E33" s="271">
        <v>90</v>
      </c>
      <c r="F33" s="271">
        <v>85</v>
      </c>
      <c r="G33" s="271">
        <v>75</v>
      </c>
      <c r="H33" s="271">
        <v>80</v>
      </c>
      <c r="I33" s="271">
        <v>95</v>
      </c>
      <c r="J33" s="271">
        <v>75</v>
      </c>
      <c r="K33" s="271">
        <v>30</v>
      </c>
      <c r="L33" s="271">
        <f t="shared" si="1"/>
        <v>600</v>
      </c>
      <c r="M33" s="53"/>
    </row>
    <row r="34" spans="2:13">
      <c r="B34" s="53"/>
      <c r="C34" s="53"/>
      <c r="D34" s="484"/>
      <c r="E34" s="484"/>
      <c r="F34" s="484"/>
      <c r="G34" s="484"/>
      <c r="H34" s="484"/>
      <c r="I34" s="484"/>
      <c r="J34" s="484"/>
      <c r="K34" s="484"/>
      <c r="L34" s="484"/>
      <c r="M34" s="53"/>
    </row>
    <row r="35" spans="2:13">
      <c r="B35" s="484" t="s">
        <v>664</v>
      </c>
      <c r="C35" s="484"/>
      <c r="D35" s="487"/>
      <c r="E35" s="271"/>
      <c r="F35" s="271"/>
      <c r="G35" s="271"/>
      <c r="H35" s="271"/>
      <c r="I35" s="271"/>
      <c r="J35" s="271"/>
      <c r="K35" s="271"/>
      <c r="L35" s="53"/>
      <c r="M35" s="53"/>
    </row>
    <row r="36" spans="2:13">
      <c r="B36" s="484" t="s">
        <v>628</v>
      </c>
      <c r="C36" s="484" t="s">
        <v>12</v>
      </c>
      <c r="D36" s="262">
        <v>60</v>
      </c>
      <c r="E36" s="262">
        <v>65</v>
      </c>
      <c r="F36" s="262">
        <v>90</v>
      </c>
      <c r="G36" s="262">
        <v>85</v>
      </c>
      <c r="H36" s="262">
        <v>83</v>
      </c>
      <c r="I36" s="262">
        <v>109</v>
      </c>
      <c r="J36" s="262">
        <v>60</v>
      </c>
      <c r="K36" s="262">
        <v>30</v>
      </c>
      <c r="L36" s="262">
        <f t="shared" ref="L36:L42" si="2">SUM(D36:K36)</f>
        <v>582</v>
      </c>
      <c r="M36" s="484" t="s">
        <v>650</v>
      </c>
    </row>
    <row r="37" spans="2:13">
      <c r="B37" s="484" t="s">
        <v>631</v>
      </c>
      <c r="C37" s="484" t="s">
        <v>12</v>
      </c>
      <c r="D37" s="262">
        <v>60</v>
      </c>
      <c r="E37" s="262">
        <v>70</v>
      </c>
      <c r="F37" s="262">
        <v>70</v>
      </c>
      <c r="G37" s="262">
        <v>80</v>
      </c>
      <c r="H37" s="262">
        <v>83</v>
      </c>
      <c r="I37" s="262">
        <v>117</v>
      </c>
      <c r="J37" s="262">
        <v>70</v>
      </c>
      <c r="K37" s="262">
        <v>30</v>
      </c>
      <c r="L37" s="262">
        <f t="shared" si="2"/>
        <v>580</v>
      </c>
      <c r="M37" s="485" t="s">
        <v>653</v>
      </c>
    </row>
    <row r="38" spans="2:13">
      <c r="B38" s="484" t="s">
        <v>633</v>
      </c>
      <c r="C38" s="484" t="s">
        <v>12</v>
      </c>
      <c r="D38" s="262">
        <v>60</v>
      </c>
      <c r="E38" s="262">
        <v>70</v>
      </c>
      <c r="F38" s="262">
        <v>85</v>
      </c>
      <c r="G38" s="262">
        <v>95</v>
      </c>
      <c r="H38" s="262">
        <v>67</v>
      </c>
      <c r="I38" s="262">
        <v>108</v>
      </c>
      <c r="J38" s="262">
        <v>60</v>
      </c>
      <c r="K38" s="262">
        <v>30</v>
      </c>
      <c r="L38" s="262">
        <f t="shared" si="2"/>
        <v>575</v>
      </c>
      <c r="M38" s="484" t="s">
        <v>656</v>
      </c>
    </row>
    <row r="39" spans="2:13">
      <c r="B39" s="484" t="s">
        <v>637</v>
      </c>
      <c r="C39" s="484" t="s">
        <v>12</v>
      </c>
      <c r="D39" s="262">
        <v>75</v>
      </c>
      <c r="E39" s="262">
        <v>75</v>
      </c>
      <c r="F39" s="262">
        <v>75</v>
      </c>
      <c r="G39" s="262">
        <v>85</v>
      </c>
      <c r="H39" s="262">
        <v>75</v>
      </c>
      <c r="I39" s="262">
        <v>85</v>
      </c>
      <c r="J39" s="262">
        <v>75</v>
      </c>
      <c r="K39" s="262">
        <v>30</v>
      </c>
      <c r="L39" s="262">
        <f t="shared" si="2"/>
        <v>575</v>
      </c>
      <c r="M39" s="53" t="s">
        <v>626</v>
      </c>
    </row>
    <row r="40" spans="2:13">
      <c r="B40" s="484" t="s">
        <v>638</v>
      </c>
      <c r="C40" s="484" t="s">
        <v>12</v>
      </c>
      <c r="D40" s="262">
        <v>70</v>
      </c>
      <c r="E40" s="262">
        <v>70</v>
      </c>
      <c r="F40" s="262">
        <v>90</v>
      </c>
      <c r="G40" s="262">
        <v>95</v>
      </c>
      <c r="H40" s="262">
        <v>80</v>
      </c>
      <c r="I40" s="262">
        <v>85</v>
      </c>
      <c r="J40" s="262">
        <v>55</v>
      </c>
      <c r="K40" s="262">
        <v>30</v>
      </c>
      <c r="L40" s="262">
        <f t="shared" si="2"/>
        <v>575</v>
      </c>
      <c r="M40" s="484" t="s">
        <v>659</v>
      </c>
    </row>
    <row r="41" spans="2:13">
      <c r="B41" s="484" t="s">
        <v>632</v>
      </c>
      <c r="C41" s="484" t="s">
        <v>12</v>
      </c>
      <c r="D41" s="262">
        <v>70</v>
      </c>
      <c r="E41" s="262">
        <v>80</v>
      </c>
      <c r="F41" s="262">
        <v>100</v>
      </c>
      <c r="G41" s="262">
        <v>110</v>
      </c>
      <c r="H41" s="262">
        <v>75</v>
      </c>
      <c r="I41" s="262">
        <v>85</v>
      </c>
      <c r="J41" s="262">
        <v>50</v>
      </c>
      <c r="K41" s="262">
        <v>30</v>
      </c>
      <c r="L41" s="262">
        <f t="shared" si="2"/>
        <v>600</v>
      </c>
      <c r="M41" s="485" t="s">
        <v>655</v>
      </c>
    </row>
    <row r="42" spans="2:13">
      <c r="B42" s="484" t="s">
        <v>629</v>
      </c>
      <c r="C42" s="484" t="s">
        <v>12</v>
      </c>
      <c r="D42" s="262">
        <v>70</v>
      </c>
      <c r="E42" s="262">
        <v>80</v>
      </c>
      <c r="F42" s="262">
        <v>85</v>
      </c>
      <c r="G42" s="262">
        <v>85</v>
      </c>
      <c r="H42" s="262">
        <v>80</v>
      </c>
      <c r="I42" s="262">
        <v>95</v>
      </c>
      <c r="J42" s="262">
        <v>75</v>
      </c>
      <c r="K42" s="262">
        <v>30</v>
      </c>
      <c r="L42" s="262">
        <f t="shared" si="2"/>
        <v>600</v>
      </c>
      <c r="M42" s="484" t="s">
        <v>651</v>
      </c>
    </row>
    <row r="43" spans="2:13"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271"/>
      <c r="M43" s="53"/>
    </row>
    <row r="44" spans="2:13">
      <c r="B44" s="484" t="s">
        <v>628</v>
      </c>
      <c r="C44" s="484" t="s">
        <v>591</v>
      </c>
      <c r="D44" s="271">
        <v>70</v>
      </c>
      <c r="E44" s="271">
        <v>70</v>
      </c>
      <c r="F44" s="271">
        <v>90</v>
      </c>
      <c r="G44" s="271">
        <v>75</v>
      </c>
      <c r="H44" s="271">
        <v>83</v>
      </c>
      <c r="I44" s="271">
        <v>109</v>
      </c>
      <c r="J44" s="271">
        <v>65</v>
      </c>
      <c r="K44" s="271">
        <v>20</v>
      </c>
      <c r="L44" s="271">
        <f t="shared" ref="L44:L52" si="3">SUM(D44:K44)</f>
        <v>582</v>
      </c>
      <c r="M44" s="53"/>
    </row>
    <row r="45" spans="2:13">
      <c r="B45" s="484" t="s">
        <v>631</v>
      </c>
      <c r="C45" s="484" t="s">
        <v>591</v>
      </c>
      <c r="D45" s="271">
        <v>70</v>
      </c>
      <c r="E45" s="271">
        <v>75</v>
      </c>
      <c r="F45" s="271">
        <v>70</v>
      </c>
      <c r="G45" s="271">
        <v>70</v>
      </c>
      <c r="H45" s="271">
        <v>83</v>
      </c>
      <c r="I45" s="271">
        <v>117</v>
      </c>
      <c r="J45" s="271">
        <v>75</v>
      </c>
      <c r="K45" s="271">
        <v>20</v>
      </c>
      <c r="L45" s="271">
        <f t="shared" si="3"/>
        <v>580</v>
      </c>
      <c r="M45" s="53"/>
    </row>
    <row r="46" spans="2:13">
      <c r="B46" s="484" t="s">
        <v>633</v>
      </c>
      <c r="C46" s="484" t="s">
        <v>591</v>
      </c>
      <c r="D46" s="271">
        <v>70</v>
      </c>
      <c r="E46" s="271">
        <v>75</v>
      </c>
      <c r="F46" s="271">
        <v>85</v>
      </c>
      <c r="G46" s="271">
        <v>85</v>
      </c>
      <c r="H46" s="271">
        <v>67</v>
      </c>
      <c r="I46" s="271">
        <v>108</v>
      </c>
      <c r="J46" s="271">
        <v>65</v>
      </c>
      <c r="K46" s="271">
        <v>20</v>
      </c>
      <c r="L46" s="271">
        <f t="shared" si="3"/>
        <v>575</v>
      </c>
      <c r="M46" s="53"/>
    </row>
    <row r="47" spans="2:13">
      <c r="B47" s="484" t="s">
        <v>637</v>
      </c>
      <c r="C47" s="484" t="s">
        <v>591</v>
      </c>
      <c r="D47" s="271">
        <v>85</v>
      </c>
      <c r="E47" s="271">
        <v>80</v>
      </c>
      <c r="F47" s="271">
        <v>75</v>
      </c>
      <c r="G47" s="271">
        <v>75</v>
      </c>
      <c r="H47" s="271">
        <v>75</v>
      </c>
      <c r="I47" s="271">
        <v>85</v>
      </c>
      <c r="J47" s="271">
        <v>80</v>
      </c>
      <c r="K47" s="271">
        <v>20</v>
      </c>
      <c r="L47" s="271">
        <f t="shared" si="3"/>
        <v>575</v>
      </c>
      <c r="M47" s="53"/>
    </row>
    <row r="48" spans="2:13">
      <c r="B48" s="484" t="s">
        <v>638</v>
      </c>
      <c r="C48" s="484" t="s">
        <v>591</v>
      </c>
      <c r="D48" s="271">
        <v>80</v>
      </c>
      <c r="E48" s="271">
        <v>75</v>
      </c>
      <c r="F48" s="271">
        <v>90</v>
      </c>
      <c r="G48" s="271">
        <v>85</v>
      </c>
      <c r="H48" s="271">
        <v>80</v>
      </c>
      <c r="I48" s="271">
        <v>85</v>
      </c>
      <c r="J48" s="271">
        <v>60</v>
      </c>
      <c r="K48" s="271">
        <v>20</v>
      </c>
      <c r="L48" s="271">
        <f t="shared" si="3"/>
        <v>575</v>
      </c>
      <c r="M48" s="53"/>
    </row>
    <row r="49" spans="2:16">
      <c r="B49" s="484" t="s">
        <v>639</v>
      </c>
      <c r="C49" s="484" t="s">
        <v>591</v>
      </c>
      <c r="D49" s="271">
        <v>140</v>
      </c>
      <c r="E49" s="271">
        <v>127</v>
      </c>
      <c r="F49" s="271">
        <v>70</v>
      </c>
      <c r="G49" s="271">
        <v>70</v>
      </c>
      <c r="H49" s="271">
        <v>67</v>
      </c>
      <c r="I49" s="271">
        <v>70</v>
      </c>
      <c r="J49" s="271">
        <v>42</v>
      </c>
      <c r="K49" s="271">
        <v>20</v>
      </c>
      <c r="L49" s="271">
        <f t="shared" si="3"/>
        <v>606</v>
      </c>
      <c r="M49" s="53"/>
    </row>
    <row r="50" spans="2:16">
      <c r="B50" s="484" t="s">
        <v>640</v>
      </c>
      <c r="C50" s="484" t="s">
        <v>591</v>
      </c>
      <c r="D50" s="271">
        <v>118</v>
      </c>
      <c r="E50" s="271">
        <v>114</v>
      </c>
      <c r="F50" s="271">
        <v>83</v>
      </c>
      <c r="G50" s="271">
        <v>75</v>
      </c>
      <c r="H50" s="271">
        <v>60</v>
      </c>
      <c r="I50" s="271">
        <v>62</v>
      </c>
      <c r="J50" s="271">
        <v>45</v>
      </c>
      <c r="K50" s="271">
        <v>20</v>
      </c>
      <c r="L50" s="271">
        <f t="shared" si="3"/>
        <v>577</v>
      </c>
      <c r="M50" s="53"/>
    </row>
    <row r="51" spans="2:16">
      <c r="B51" s="484" t="s">
        <v>632</v>
      </c>
      <c r="C51" s="484" t="s">
        <v>591</v>
      </c>
      <c r="D51" s="271">
        <v>80</v>
      </c>
      <c r="E51" s="271">
        <v>85</v>
      </c>
      <c r="F51" s="271">
        <v>100</v>
      </c>
      <c r="G51" s="271">
        <v>100</v>
      </c>
      <c r="H51" s="271">
        <v>75</v>
      </c>
      <c r="I51" s="271">
        <v>85</v>
      </c>
      <c r="J51" s="271">
        <v>55</v>
      </c>
      <c r="K51" s="271">
        <v>20</v>
      </c>
      <c r="L51" s="271">
        <f t="shared" si="3"/>
        <v>600</v>
      </c>
      <c r="M51" s="53"/>
    </row>
    <row r="52" spans="2:16">
      <c r="B52" s="484" t="s">
        <v>629</v>
      </c>
      <c r="C52" s="484" t="s">
        <v>591</v>
      </c>
      <c r="D52" s="271">
        <v>80</v>
      </c>
      <c r="E52" s="271">
        <v>85</v>
      </c>
      <c r="F52" s="271">
        <v>85</v>
      </c>
      <c r="G52" s="271">
        <v>75</v>
      </c>
      <c r="H52" s="271">
        <v>80</v>
      </c>
      <c r="I52" s="271">
        <v>95</v>
      </c>
      <c r="J52" s="271">
        <v>80</v>
      </c>
      <c r="K52" s="271">
        <v>20</v>
      </c>
      <c r="L52" s="271">
        <f t="shared" si="3"/>
        <v>600</v>
      </c>
      <c r="M52" s="53"/>
    </row>
    <row r="53" spans="2:16">
      <c r="B53" s="480"/>
      <c r="C53" s="480"/>
      <c r="D53" s="481"/>
      <c r="E53" s="481"/>
      <c r="F53" s="481"/>
      <c r="G53" s="481"/>
      <c r="H53" s="481"/>
      <c r="I53" s="481"/>
      <c r="J53" s="481"/>
      <c r="K53" s="481"/>
      <c r="L53" s="482"/>
      <c r="M53" s="480"/>
      <c r="N53" s="480"/>
      <c r="O53" s="483"/>
      <c r="P53" s="482"/>
    </row>
    <row r="54" spans="2:16" ht="18.75">
      <c r="B54" s="505" t="s">
        <v>2184</v>
      </c>
      <c r="C54" s="480"/>
      <c r="D54" s="481"/>
      <c r="E54" s="481"/>
      <c r="F54" s="481"/>
      <c r="G54" s="481"/>
      <c r="H54" s="481"/>
      <c r="I54" s="481"/>
      <c r="J54" s="481"/>
      <c r="K54" s="481"/>
      <c r="L54" s="482"/>
      <c r="M54" s="480"/>
      <c r="N54" s="480"/>
      <c r="O54" s="483"/>
      <c r="P54" s="482"/>
    </row>
    <row r="55" spans="2:16">
      <c r="B55" s="480"/>
      <c r="C55" s="480"/>
      <c r="D55" s="481"/>
      <c r="E55" s="481"/>
      <c r="F55" s="481"/>
      <c r="G55" s="481"/>
      <c r="H55" s="481"/>
      <c r="I55" s="481"/>
      <c r="J55" s="481"/>
      <c r="K55" s="481"/>
      <c r="L55" s="482"/>
      <c r="M55" s="480"/>
      <c r="N55" s="480"/>
      <c r="O55" s="483"/>
      <c r="P55" s="482"/>
    </row>
    <row r="56" spans="2:16" ht="3.75" customHeight="1">
      <c r="B56" s="40"/>
      <c r="C56" s="41"/>
      <c r="D56" s="42"/>
      <c r="E56" s="42"/>
      <c r="F56" s="42"/>
      <c r="G56" s="42"/>
      <c r="H56" s="42"/>
      <c r="I56" s="42"/>
      <c r="J56" s="42"/>
      <c r="K56" s="42"/>
      <c r="L56" s="42"/>
      <c r="M56" s="43"/>
      <c r="N56" s="43"/>
      <c r="O56" s="42"/>
      <c r="P56" s="44"/>
    </row>
    <row r="57" spans="2:16">
      <c r="B57" s="32" t="s">
        <v>629</v>
      </c>
      <c r="C57" s="32" t="s">
        <v>418</v>
      </c>
      <c r="D57" s="33">
        <v>75</v>
      </c>
      <c r="E57" s="33">
        <v>80</v>
      </c>
      <c r="F57" s="33">
        <v>85</v>
      </c>
      <c r="G57" s="33">
        <v>85</v>
      </c>
      <c r="H57" s="33">
        <v>80</v>
      </c>
      <c r="I57" s="33">
        <v>85</v>
      </c>
      <c r="J57" s="33">
        <v>85</v>
      </c>
      <c r="K57" s="33"/>
      <c r="L57" s="34">
        <f>D57+E57+F57+G57+H57+I57+J57</f>
        <v>575</v>
      </c>
      <c r="M57" s="32" t="s">
        <v>814</v>
      </c>
      <c r="N57" s="35" t="s">
        <v>815</v>
      </c>
      <c r="O57" s="36">
        <v>5</v>
      </c>
      <c r="P57" s="33">
        <v>1</v>
      </c>
    </row>
    <row r="58" spans="2:16" ht="15" customHeight="1">
      <c r="B58" s="37" t="s">
        <v>816</v>
      </c>
      <c r="C58" s="38" t="s">
        <v>418</v>
      </c>
      <c r="D58" s="34">
        <v>75</v>
      </c>
      <c r="E58" s="34">
        <v>70</v>
      </c>
      <c r="F58" s="34">
        <v>90</v>
      </c>
      <c r="G58" s="34">
        <v>95</v>
      </c>
      <c r="H58" s="34">
        <v>60</v>
      </c>
      <c r="I58" s="34">
        <v>75</v>
      </c>
      <c r="J58" s="34">
        <v>85</v>
      </c>
      <c r="K58" s="34"/>
      <c r="L58" s="34">
        <f>D58+E58+F58+G58+H58+I58+J58</f>
        <v>550</v>
      </c>
      <c r="M58" s="35" t="s">
        <v>657</v>
      </c>
      <c r="N58" s="35" t="s">
        <v>815</v>
      </c>
      <c r="O58" s="34">
        <v>14</v>
      </c>
      <c r="P58" s="39">
        <v>4</v>
      </c>
    </row>
    <row r="59" spans="2:16" ht="15" customHeight="1">
      <c r="B59" s="37" t="s">
        <v>637</v>
      </c>
      <c r="C59" s="38" t="s">
        <v>418</v>
      </c>
      <c r="D59" s="34">
        <v>80</v>
      </c>
      <c r="E59" s="34">
        <v>75</v>
      </c>
      <c r="F59" s="34">
        <v>75</v>
      </c>
      <c r="G59" s="34">
        <v>85</v>
      </c>
      <c r="H59" s="34">
        <v>75</v>
      </c>
      <c r="I59" s="34">
        <v>75</v>
      </c>
      <c r="J59" s="34">
        <v>80</v>
      </c>
      <c r="K59" s="34"/>
      <c r="L59" s="34">
        <f>D59+E59+F59+G59+H59+I59+J59</f>
        <v>545</v>
      </c>
      <c r="M59" s="35" t="s">
        <v>626</v>
      </c>
      <c r="N59" s="35" t="s">
        <v>815</v>
      </c>
      <c r="O59" s="34">
        <v>16</v>
      </c>
      <c r="P59" s="39">
        <v>5</v>
      </c>
    </row>
    <row r="60" spans="2:16" ht="15" customHeight="1">
      <c r="B60" s="37" t="s">
        <v>817</v>
      </c>
      <c r="C60" s="38" t="s">
        <v>418</v>
      </c>
      <c r="D60" s="34">
        <v>95</v>
      </c>
      <c r="E60" s="34">
        <v>75</v>
      </c>
      <c r="F60" s="34">
        <v>90</v>
      </c>
      <c r="G60" s="34">
        <v>80</v>
      </c>
      <c r="H60" s="34">
        <v>70</v>
      </c>
      <c r="I60" s="34">
        <v>65</v>
      </c>
      <c r="J60" s="34">
        <v>75</v>
      </c>
      <c r="K60" s="34"/>
      <c r="L60" s="34">
        <f>D60+E60+F60+G60+H60+I60+J60</f>
        <v>550</v>
      </c>
      <c r="M60" s="35" t="s">
        <v>818</v>
      </c>
      <c r="N60" s="35" t="s">
        <v>815</v>
      </c>
      <c r="O60" s="34">
        <v>9</v>
      </c>
      <c r="P60" s="39">
        <v>3</v>
      </c>
    </row>
    <row r="61" spans="2:16" ht="15" customHeight="1">
      <c r="B61" s="37" t="s">
        <v>819</v>
      </c>
      <c r="C61" s="38" t="s">
        <v>418</v>
      </c>
      <c r="D61" s="34">
        <v>70</v>
      </c>
      <c r="E61" s="34">
        <v>65</v>
      </c>
      <c r="F61" s="34">
        <v>95</v>
      </c>
      <c r="G61" s="34">
        <v>90</v>
      </c>
      <c r="H61" s="34">
        <v>80</v>
      </c>
      <c r="I61" s="34">
        <v>75</v>
      </c>
      <c r="J61" s="34">
        <v>85</v>
      </c>
      <c r="K61" s="34"/>
      <c r="L61" s="34">
        <f>D61+E61+F61+G61+H61+I61+J61</f>
        <v>560</v>
      </c>
      <c r="M61" s="35" t="s">
        <v>820</v>
      </c>
      <c r="N61" s="35" t="s">
        <v>815</v>
      </c>
      <c r="O61" s="34">
        <v>12</v>
      </c>
      <c r="P61" s="39">
        <v>2</v>
      </c>
    </row>
    <row r="62" spans="2:16" ht="3.75" customHeight="1">
      <c r="B62" s="40"/>
      <c r="C62" s="41"/>
      <c r="D62" s="42"/>
      <c r="E62" s="42"/>
      <c r="F62" s="42"/>
      <c r="G62" s="42"/>
      <c r="H62" s="42"/>
      <c r="I62" s="42"/>
      <c r="J62" s="42"/>
      <c r="K62" s="42"/>
      <c r="L62" s="42"/>
      <c r="M62" s="43"/>
      <c r="N62" s="43"/>
      <c r="O62" s="42"/>
      <c r="P62" s="44"/>
    </row>
    <row r="63" spans="2:16" ht="15" customHeight="1">
      <c r="B63" s="37" t="s">
        <v>627</v>
      </c>
      <c r="C63" s="38" t="s">
        <v>580</v>
      </c>
      <c r="D63" s="34">
        <v>103</v>
      </c>
      <c r="E63" s="34">
        <v>105</v>
      </c>
      <c r="F63" s="34">
        <v>87</v>
      </c>
      <c r="G63" s="34">
        <v>70</v>
      </c>
      <c r="H63" s="34">
        <v>80</v>
      </c>
      <c r="I63" s="34">
        <v>60</v>
      </c>
      <c r="J63" s="34">
        <v>60</v>
      </c>
      <c r="K63" s="34"/>
      <c r="L63" s="34">
        <f>D63+E63+F63+G63+H63+I63+J63</f>
        <v>565</v>
      </c>
      <c r="M63" s="35" t="s">
        <v>652</v>
      </c>
      <c r="N63" s="35"/>
      <c r="O63" s="34">
        <v>4</v>
      </c>
      <c r="P63" s="39">
        <v>4</v>
      </c>
    </row>
    <row r="64" spans="2:16" ht="15" customHeight="1">
      <c r="B64" s="37" t="s">
        <v>638</v>
      </c>
      <c r="C64" s="38" t="s">
        <v>580</v>
      </c>
      <c r="D64" s="34">
        <v>70</v>
      </c>
      <c r="E64" s="34">
        <v>80</v>
      </c>
      <c r="F64" s="34">
        <v>95</v>
      </c>
      <c r="G64" s="34">
        <v>85</v>
      </c>
      <c r="H64" s="34">
        <v>90</v>
      </c>
      <c r="I64" s="34">
        <v>75</v>
      </c>
      <c r="J64" s="34">
        <v>60</v>
      </c>
      <c r="K64" s="34"/>
      <c r="L64" s="34">
        <f>D64+E64+F64+G64+H64+I64+J64</f>
        <v>555</v>
      </c>
      <c r="M64" s="35" t="s">
        <v>821</v>
      </c>
      <c r="N64" s="35"/>
      <c r="O64" s="34">
        <v>1</v>
      </c>
      <c r="P64" s="39">
        <v>1</v>
      </c>
    </row>
    <row r="65" spans="2:16" ht="15" customHeight="1">
      <c r="B65" s="37" t="s">
        <v>639</v>
      </c>
      <c r="C65" s="38" t="s">
        <v>580</v>
      </c>
      <c r="D65" s="34">
        <v>130</v>
      </c>
      <c r="E65" s="34">
        <v>132</v>
      </c>
      <c r="F65" s="34">
        <v>75</v>
      </c>
      <c r="G65" s="34">
        <v>70</v>
      </c>
      <c r="H65" s="34">
        <v>77</v>
      </c>
      <c r="I65" s="34">
        <v>60</v>
      </c>
      <c r="J65" s="34">
        <v>42</v>
      </c>
      <c r="K65" s="34"/>
      <c r="L65" s="34">
        <f>D65+E65+F65+G65+H65+I65+J65</f>
        <v>586</v>
      </c>
      <c r="M65" s="35" t="s">
        <v>822</v>
      </c>
      <c r="N65" s="35"/>
      <c r="O65" s="34">
        <v>3</v>
      </c>
      <c r="P65" s="39">
        <v>3</v>
      </c>
    </row>
    <row r="66" spans="2:16" ht="15" customHeight="1">
      <c r="B66" s="37" t="s">
        <v>640</v>
      </c>
      <c r="C66" s="38" t="s">
        <v>580</v>
      </c>
      <c r="D66" s="34">
        <v>108</v>
      </c>
      <c r="E66" s="34">
        <v>119</v>
      </c>
      <c r="F66" s="34">
        <v>88</v>
      </c>
      <c r="G66" s="34">
        <v>75</v>
      </c>
      <c r="H66" s="34">
        <v>70</v>
      </c>
      <c r="I66" s="34">
        <v>52</v>
      </c>
      <c r="J66" s="34">
        <v>45</v>
      </c>
      <c r="K66" s="34"/>
      <c r="L66" s="34">
        <f>D66+E66+F66+G66+H66+I66+J66</f>
        <v>557</v>
      </c>
      <c r="M66" s="35" t="s">
        <v>823</v>
      </c>
      <c r="N66" s="35"/>
      <c r="O66" s="34">
        <v>2</v>
      </c>
      <c r="P66" s="39">
        <v>2</v>
      </c>
    </row>
    <row r="67" spans="2:16" ht="15" customHeight="1">
      <c r="B67" s="37" t="s">
        <v>817</v>
      </c>
      <c r="C67" s="38" t="s">
        <v>580</v>
      </c>
      <c r="D67" s="34">
        <v>90</v>
      </c>
      <c r="E67" s="34">
        <v>85</v>
      </c>
      <c r="F67" s="34">
        <v>95</v>
      </c>
      <c r="G67" s="34">
        <v>70</v>
      </c>
      <c r="H67" s="34">
        <v>80</v>
      </c>
      <c r="I67" s="34">
        <v>65</v>
      </c>
      <c r="J67" s="34">
        <v>70</v>
      </c>
      <c r="K67" s="34"/>
      <c r="L67" s="34">
        <f>D67+E67+F67+G67+H67+I67+J67</f>
        <v>555</v>
      </c>
      <c r="M67" s="35" t="s">
        <v>818</v>
      </c>
      <c r="N67" s="35"/>
      <c r="O67" s="34">
        <v>9</v>
      </c>
      <c r="P67" s="39">
        <v>5</v>
      </c>
    </row>
    <row r="68" spans="2:16" ht="3.75" customHeight="1">
      <c r="B68" s="40"/>
      <c r="C68" s="41"/>
      <c r="D68" s="42"/>
      <c r="E68" s="42"/>
      <c r="F68" s="42"/>
      <c r="G68" s="42"/>
      <c r="H68" s="42"/>
      <c r="I68" s="42"/>
      <c r="J68" s="42"/>
      <c r="K68" s="42"/>
      <c r="L68" s="42"/>
      <c r="M68" s="43"/>
      <c r="N68" s="43"/>
      <c r="O68" s="42"/>
      <c r="P68" s="44"/>
    </row>
    <row r="69" spans="2:16" ht="15" customHeight="1">
      <c r="B69" s="37" t="s">
        <v>627</v>
      </c>
      <c r="C69" s="38" t="s">
        <v>581</v>
      </c>
      <c r="D69" s="34">
        <v>113</v>
      </c>
      <c r="E69" s="34">
        <v>100</v>
      </c>
      <c r="F69" s="34">
        <v>82</v>
      </c>
      <c r="G69" s="34">
        <v>80</v>
      </c>
      <c r="H69" s="34">
        <v>70</v>
      </c>
      <c r="I69" s="34">
        <v>60</v>
      </c>
      <c r="J69" s="34">
        <v>55</v>
      </c>
      <c r="K69" s="34"/>
      <c r="L69" s="34">
        <f>D69+E69+F69+G69+H69+I69+J69</f>
        <v>560</v>
      </c>
      <c r="M69" s="35" t="s">
        <v>652</v>
      </c>
      <c r="N69" s="35"/>
      <c r="O69" s="34">
        <v>4</v>
      </c>
      <c r="P69" s="39">
        <v>3</v>
      </c>
    </row>
    <row r="70" spans="2:16" ht="15" customHeight="1">
      <c r="B70" s="37" t="s">
        <v>630</v>
      </c>
      <c r="C70" s="38" t="s">
        <v>581</v>
      </c>
      <c r="D70" s="34">
        <v>100</v>
      </c>
      <c r="E70" s="34">
        <v>85</v>
      </c>
      <c r="F70" s="34">
        <v>70</v>
      </c>
      <c r="G70" s="34">
        <v>100</v>
      </c>
      <c r="H70" s="34">
        <v>83</v>
      </c>
      <c r="I70" s="34">
        <v>60</v>
      </c>
      <c r="J70" s="34">
        <v>45</v>
      </c>
      <c r="K70" s="34"/>
      <c r="L70" s="34">
        <f>D70+E70+F70+G70+H70+I70+J70</f>
        <v>543</v>
      </c>
      <c r="M70" s="35" t="s">
        <v>824</v>
      </c>
      <c r="N70" s="35"/>
      <c r="O70" s="34">
        <v>7</v>
      </c>
      <c r="P70" s="39">
        <v>4</v>
      </c>
    </row>
    <row r="71" spans="2:16" ht="15" customHeight="1">
      <c r="B71" s="37" t="s">
        <v>639</v>
      </c>
      <c r="C71" s="38" t="s">
        <v>581</v>
      </c>
      <c r="D71" s="34">
        <v>140</v>
      </c>
      <c r="E71" s="34">
        <v>127</v>
      </c>
      <c r="F71" s="34">
        <v>70</v>
      </c>
      <c r="G71" s="34">
        <v>80</v>
      </c>
      <c r="H71" s="34">
        <v>67</v>
      </c>
      <c r="I71" s="34">
        <v>60</v>
      </c>
      <c r="J71" s="34">
        <v>37</v>
      </c>
      <c r="K71" s="34"/>
      <c r="L71" s="34">
        <f>D71+E71+F71+G71+H71+I71+J71</f>
        <v>581</v>
      </c>
      <c r="M71" s="35" t="s">
        <v>822</v>
      </c>
      <c r="N71" s="35"/>
      <c r="O71" s="34">
        <v>3</v>
      </c>
      <c r="P71" s="39">
        <v>2</v>
      </c>
    </row>
    <row r="72" spans="2:16" ht="15" customHeight="1">
      <c r="B72" s="37" t="s">
        <v>640</v>
      </c>
      <c r="C72" s="38" t="s">
        <v>581</v>
      </c>
      <c r="D72" s="34">
        <v>118</v>
      </c>
      <c r="E72" s="34">
        <v>114</v>
      </c>
      <c r="F72" s="34">
        <v>83</v>
      </c>
      <c r="G72" s="34">
        <v>85</v>
      </c>
      <c r="H72" s="34">
        <v>60</v>
      </c>
      <c r="I72" s="34">
        <v>52</v>
      </c>
      <c r="J72" s="34">
        <v>40</v>
      </c>
      <c r="K72" s="34"/>
      <c r="L72" s="34">
        <f>D72+E72+F72+G72+H72+I72+J72</f>
        <v>552</v>
      </c>
      <c r="M72" s="35" t="s">
        <v>823</v>
      </c>
      <c r="N72" s="35"/>
      <c r="O72" s="34">
        <v>2</v>
      </c>
      <c r="P72" s="39">
        <v>1</v>
      </c>
    </row>
    <row r="73" spans="2:16" ht="15" customHeight="1">
      <c r="B73" s="37" t="s">
        <v>817</v>
      </c>
      <c r="C73" s="38" t="s">
        <v>581</v>
      </c>
      <c r="D73" s="34">
        <v>100</v>
      </c>
      <c r="E73" s="34">
        <v>80</v>
      </c>
      <c r="F73" s="34">
        <v>90</v>
      </c>
      <c r="G73" s="34">
        <v>80</v>
      </c>
      <c r="H73" s="34">
        <v>70</v>
      </c>
      <c r="I73" s="34">
        <v>65</v>
      </c>
      <c r="J73" s="34">
        <v>65</v>
      </c>
      <c r="K73" s="34"/>
      <c r="L73" s="34">
        <f>D73+E73+F73+G73+H73+I73+J73</f>
        <v>550</v>
      </c>
      <c r="M73" s="35" t="s">
        <v>818</v>
      </c>
      <c r="N73" s="35"/>
      <c r="O73" s="34">
        <v>9</v>
      </c>
      <c r="P73" s="39">
        <v>5</v>
      </c>
    </row>
    <row r="74" spans="2:16" ht="3.75" customHeight="1">
      <c r="B74" s="40"/>
      <c r="C74" s="41"/>
      <c r="D74" s="42"/>
      <c r="E74" s="42"/>
      <c r="F74" s="42"/>
      <c r="G74" s="42"/>
      <c r="H74" s="42"/>
      <c r="I74" s="42"/>
      <c r="J74" s="42"/>
      <c r="K74" s="42"/>
      <c r="L74" s="42"/>
      <c r="M74" s="43"/>
      <c r="N74" s="43"/>
      <c r="O74" s="42"/>
      <c r="P74" s="44"/>
    </row>
    <row r="75" spans="2:16" ht="15" customHeight="1">
      <c r="B75" s="37" t="s">
        <v>825</v>
      </c>
      <c r="C75" s="38" t="s">
        <v>583</v>
      </c>
      <c r="D75" s="34">
        <v>65</v>
      </c>
      <c r="E75" s="34">
        <v>70</v>
      </c>
      <c r="F75" s="34">
        <v>90</v>
      </c>
      <c r="G75" s="34">
        <v>75</v>
      </c>
      <c r="H75" s="34">
        <v>93</v>
      </c>
      <c r="I75" s="34">
        <v>99</v>
      </c>
      <c r="J75" s="34">
        <v>60</v>
      </c>
      <c r="K75" s="34"/>
      <c r="L75" s="34">
        <f t="shared" ref="L75:L83" si="4">D75+E75+F75+G75+H75+I75+J75</f>
        <v>552</v>
      </c>
      <c r="M75" s="35" t="s">
        <v>826</v>
      </c>
      <c r="N75" s="35"/>
      <c r="O75" s="34">
        <v>11</v>
      </c>
      <c r="P75" s="39">
        <v>6</v>
      </c>
    </row>
    <row r="76" spans="2:16" ht="15" customHeight="1">
      <c r="B76" s="37" t="s">
        <v>629</v>
      </c>
      <c r="C76" s="38" t="s">
        <v>583</v>
      </c>
      <c r="D76" s="34">
        <v>75</v>
      </c>
      <c r="E76" s="34">
        <v>85</v>
      </c>
      <c r="F76" s="34">
        <v>85</v>
      </c>
      <c r="G76" s="34">
        <v>75</v>
      </c>
      <c r="H76" s="34">
        <v>90</v>
      </c>
      <c r="I76" s="34">
        <v>85</v>
      </c>
      <c r="J76" s="34">
        <v>75</v>
      </c>
      <c r="K76" s="34"/>
      <c r="L76" s="34">
        <f t="shared" si="4"/>
        <v>570</v>
      </c>
      <c r="M76" s="32" t="s">
        <v>814</v>
      </c>
      <c r="N76" s="35"/>
      <c r="O76" s="34">
        <v>5</v>
      </c>
      <c r="P76" s="39">
        <v>2</v>
      </c>
    </row>
    <row r="77" spans="2:16" ht="15" customHeight="1">
      <c r="B77" s="37" t="s">
        <v>630</v>
      </c>
      <c r="C77" s="38" t="s">
        <v>583</v>
      </c>
      <c r="D77" s="34">
        <v>95</v>
      </c>
      <c r="E77" s="34">
        <v>95</v>
      </c>
      <c r="F77" s="34">
        <v>70</v>
      </c>
      <c r="G77" s="34">
        <v>90</v>
      </c>
      <c r="H77" s="34">
        <v>93</v>
      </c>
      <c r="I77" s="34">
        <v>60</v>
      </c>
      <c r="J77" s="34">
        <v>45</v>
      </c>
      <c r="K77" s="34"/>
      <c r="L77" s="34">
        <f t="shared" si="4"/>
        <v>548</v>
      </c>
      <c r="M77" s="35" t="s">
        <v>824</v>
      </c>
      <c r="N77" s="35"/>
      <c r="O77" s="34">
        <v>7</v>
      </c>
      <c r="P77" s="39">
        <v>5</v>
      </c>
    </row>
    <row r="78" spans="2:16" ht="15" customHeight="1">
      <c r="B78" s="37" t="s">
        <v>631</v>
      </c>
      <c r="C78" s="38" t="s">
        <v>583</v>
      </c>
      <c r="D78" s="34">
        <v>65</v>
      </c>
      <c r="E78" s="34">
        <v>75</v>
      </c>
      <c r="F78" s="34">
        <v>70</v>
      </c>
      <c r="G78" s="34">
        <v>70</v>
      </c>
      <c r="H78" s="34">
        <v>93</v>
      </c>
      <c r="I78" s="34">
        <v>107</v>
      </c>
      <c r="J78" s="34">
        <v>70</v>
      </c>
      <c r="K78" s="34"/>
      <c r="L78" s="34">
        <f t="shared" si="4"/>
        <v>550</v>
      </c>
      <c r="M78" s="35" t="s">
        <v>827</v>
      </c>
      <c r="N78" s="35"/>
      <c r="O78" s="34">
        <v>15</v>
      </c>
      <c r="P78" s="39">
        <v>8</v>
      </c>
    </row>
    <row r="79" spans="2:16" ht="15" customHeight="1">
      <c r="B79" s="37" t="s">
        <v>632</v>
      </c>
      <c r="C79" s="38" t="s">
        <v>583</v>
      </c>
      <c r="D79" s="34">
        <v>75</v>
      </c>
      <c r="E79" s="34">
        <v>85</v>
      </c>
      <c r="F79" s="34">
        <v>100</v>
      </c>
      <c r="G79" s="34">
        <v>100</v>
      </c>
      <c r="H79" s="34">
        <v>85</v>
      </c>
      <c r="I79" s="34">
        <v>75</v>
      </c>
      <c r="J79" s="34">
        <v>50</v>
      </c>
      <c r="K79" s="34"/>
      <c r="L79" s="34">
        <f t="shared" si="4"/>
        <v>570</v>
      </c>
      <c r="M79" s="35" t="s">
        <v>828</v>
      </c>
      <c r="N79" s="35"/>
      <c r="O79" s="34">
        <v>10</v>
      </c>
      <c r="P79" s="39">
        <v>1</v>
      </c>
    </row>
    <row r="80" spans="2:16" ht="15" customHeight="1">
      <c r="B80" s="37" t="s">
        <v>633</v>
      </c>
      <c r="C80" s="38" t="s">
        <v>583</v>
      </c>
      <c r="D80" s="34">
        <v>65</v>
      </c>
      <c r="E80" s="34">
        <v>75</v>
      </c>
      <c r="F80" s="34">
        <v>85</v>
      </c>
      <c r="G80" s="34">
        <v>85</v>
      </c>
      <c r="H80" s="34">
        <v>77</v>
      </c>
      <c r="I80" s="34">
        <v>98</v>
      </c>
      <c r="J80" s="34">
        <v>60</v>
      </c>
      <c r="K80" s="34"/>
      <c r="L80" s="34">
        <f t="shared" si="4"/>
        <v>545</v>
      </c>
      <c r="M80" s="35" t="s">
        <v>656</v>
      </c>
      <c r="N80" s="35"/>
      <c r="O80" s="34">
        <v>8</v>
      </c>
      <c r="P80" s="39">
        <v>7</v>
      </c>
    </row>
    <row r="81" spans="2:16" ht="15" customHeight="1">
      <c r="B81" s="37" t="s">
        <v>635</v>
      </c>
      <c r="C81" s="38" t="s">
        <v>583</v>
      </c>
      <c r="D81" s="34">
        <v>75</v>
      </c>
      <c r="E81" s="34">
        <v>80</v>
      </c>
      <c r="F81" s="34">
        <v>95</v>
      </c>
      <c r="G81" s="34">
        <v>90</v>
      </c>
      <c r="H81" s="34">
        <v>90</v>
      </c>
      <c r="I81" s="34">
        <v>67</v>
      </c>
      <c r="J81" s="34">
        <v>50</v>
      </c>
      <c r="K81" s="34"/>
      <c r="L81" s="34">
        <f t="shared" si="4"/>
        <v>547</v>
      </c>
      <c r="M81" s="35" t="s">
        <v>829</v>
      </c>
      <c r="N81" s="35"/>
      <c r="O81" s="34">
        <v>6</v>
      </c>
      <c r="P81" s="39">
        <v>4</v>
      </c>
    </row>
    <row r="82" spans="2:16" ht="15" customHeight="1">
      <c r="B82" s="37" t="s">
        <v>830</v>
      </c>
      <c r="C82" s="38" t="s">
        <v>583</v>
      </c>
      <c r="D82" s="34">
        <v>60</v>
      </c>
      <c r="E82" s="34">
        <v>70</v>
      </c>
      <c r="F82" s="34">
        <v>85</v>
      </c>
      <c r="G82" s="34">
        <v>70</v>
      </c>
      <c r="H82" s="34">
        <v>105</v>
      </c>
      <c r="I82" s="34">
        <v>92</v>
      </c>
      <c r="J82" s="34">
        <v>80</v>
      </c>
      <c r="K82" s="34"/>
      <c r="L82" s="34">
        <f t="shared" si="4"/>
        <v>562</v>
      </c>
      <c r="M82" s="35" t="s">
        <v>657</v>
      </c>
      <c r="N82" s="35"/>
      <c r="O82" s="34">
        <v>13</v>
      </c>
      <c r="P82" s="39">
        <v>3</v>
      </c>
    </row>
    <row r="83" spans="2:16" ht="15" customHeight="1">
      <c r="B83" s="37" t="s">
        <v>637</v>
      </c>
      <c r="C83" s="38" t="s">
        <v>583</v>
      </c>
      <c r="D83" s="34">
        <v>80</v>
      </c>
      <c r="E83" s="34">
        <v>80</v>
      </c>
      <c r="F83" s="34">
        <v>75</v>
      </c>
      <c r="G83" s="34">
        <v>75</v>
      </c>
      <c r="H83" s="34">
        <v>85</v>
      </c>
      <c r="I83" s="34">
        <v>75</v>
      </c>
      <c r="J83" s="34">
        <v>75</v>
      </c>
      <c r="K83" s="34"/>
      <c r="L83" s="34">
        <f t="shared" si="4"/>
        <v>545</v>
      </c>
      <c r="M83" s="35" t="s">
        <v>626</v>
      </c>
      <c r="N83" s="35"/>
      <c r="O83" s="34">
        <v>16</v>
      </c>
      <c r="P83" s="39">
        <v>9</v>
      </c>
    </row>
    <row r="84" spans="2:16" ht="3.75" customHeight="1">
      <c r="B84" s="40"/>
      <c r="C84" s="41"/>
      <c r="D84" s="42"/>
      <c r="E84" s="42"/>
      <c r="F84" s="42"/>
      <c r="G84" s="42"/>
      <c r="H84" s="42"/>
      <c r="I84" s="42"/>
      <c r="J84" s="42"/>
      <c r="K84" s="42"/>
      <c r="L84" s="42"/>
      <c r="M84" s="43"/>
      <c r="N84" s="43"/>
      <c r="O84" s="42"/>
      <c r="P84" s="44"/>
    </row>
    <row r="85" spans="2:16" ht="15" customHeight="1">
      <c r="B85" s="45" t="s">
        <v>629</v>
      </c>
      <c r="C85" s="46" t="s">
        <v>584</v>
      </c>
      <c r="D85" s="47">
        <v>70</v>
      </c>
      <c r="E85" s="47">
        <v>90</v>
      </c>
      <c r="F85" s="47">
        <v>85</v>
      </c>
      <c r="G85" s="47">
        <v>75</v>
      </c>
      <c r="H85" s="47">
        <v>90</v>
      </c>
      <c r="I85" s="47">
        <v>85</v>
      </c>
      <c r="J85" s="47">
        <v>75</v>
      </c>
      <c r="K85" s="47"/>
      <c r="L85" s="34">
        <f>D85+E85+F85+G85+H85+I85+J85</f>
        <v>570</v>
      </c>
      <c r="M85" s="32" t="s">
        <v>814</v>
      </c>
      <c r="N85" s="35" t="s">
        <v>831</v>
      </c>
      <c r="O85" s="47">
        <v>5</v>
      </c>
      <c r="P85" s="48">
        <v>1</v>
      </c>
    </row>
    <row r="86" spans="2:16" ht="15" customHeight="1">
      <c r="B86" s="37" t="s">
        <v>816</v>
      </c>
      <c r="C86" s="38" t="s">
        <v>584</v>
      </c>
      <c r="D86" s="34">
        <v>70</v>
      </c>
      <c r="E86" s="34">
        <v>80</v>
      </c>
      <c r="F86" s="34">
        <v>90</v>
      </c>
      <c r="G86" s="34">
        <v>85</v>
      </c>
      <c r="H86" s="34">
        <v>70</v>
      </c>
      <c r="I86" s="34">
        <v>75</v>
      </c>
      <c r="J86" s="34">
        <v>75</v>
      </c>
      <c r="K86" s="34"/>
      <c r="L86" s="34">
        <f>D86+E86+F86+G86+H86+I86+J86</f>
        <v>545</v>
      </c>
      <c r="M86" s="35" t="s">
        <v>657</v>
      </c>
      <c r="N86" s="35" t="s">
        <v>831</v>
      </c>
      <c r="O86" s="34">
        <v>14</v>
      </c>
      <c r="P86" s="39">
        <v>4</v>
      </c>
    </row>
    <row r="87" spans="2:16" ht="15" customHeight="1">
      <c r="B87" s="37" t="s">
        <v>635</v>
      </c>
      <c r="C87" s="38" t="s">
        <v>584</v>
      </c>
      <c r="D87" s="34">
        <v>70</v>
      </c>
      <c r="E87" s="34">
        <v>85</v>
      </c>
      <c r="F87" s="34">
        <v>95</v>
      </c>
      <c r="G87" s="34">
        <v>90</v>
      </c>
      <c r="H87" s="34">
        <v>90</v>
      </c>
      <c r="I87" s="34">
        <v>67</v>
      </c>
      <c r="J87" s="34">
        <v>50</v>
      </c>
      <c r="K87" s="34"/>
      <c r="L87" s="34">
        <f>D87+E87+F87+G87+H87+I87+J87</f>
        <v>547</v>
      </c>
      <c r="M87" s="35" t="s">
        <v>829</v>
      </c>
      <c r="N87" s="35" t="s">
        <v>831</v>
      </c>
      <c r="O87" s="34">
        <v>6</v>
      </c>
      <c r="P87" s="39">
        <v>2</v>
      </c>
    </row>
    <row r="88" spans="2:16" ht="15" customHeight="1">
      <c r="B88" s="37" t="s">
        <v>637</v>
      </c>
      <c r="C88" s="38" t="s">
        <v>584</v>
      </c>
      <c r="D88" s="34">
        <v>75</v>
      </c>
      <c r="E88" s="34">
        <v>85</v>
      </c>
      <c r="F88" s="34">
        <v>75</v>
      </c>
      <c r="G88" s="34">
        <v>75</v>
      </c>
      <c r="H88" s="34">
        <v>85</v>
      </c>
      <c r="I88" s="34">
        <v>75</v>
      </c>
      <c r="J88" s="34">
        <v>75</v>
      </c>
      <c r="K88" s="34"/>
      <c r="L88" s="34">
        <f>D88+E88+F88+G88+H88+I88+J88</f>
        <v>545</v>
      </c>
      <c r="M88" s="35" t="s">
        <v>626</v>
      </c>
      <c r="N88" s="35" t="s">
        <v>831</v>
      </c>
      <c r="O88" s="34">
        <v>16</v>
      </c>
      <c r="P88" s="39">
        <v>5</v>
      </c>
    </row>
    <row r="89" spans="2:16" ht="15" customHeight="1">
      <c r="B89" s="37" t="s">
        <v>642</v>
      </c>
      <c r="C89" s="38" t="s">
        <v>584</v>
      </c>
      <c r="D89" s="34">
        <v>65</v>
      </c>
      <c r="E89" s="34">
        <v>75</v>
      </c>
      <c r="F89" s="34">
        <v>95</v>
      </c>
      <c r="G89" s="34">
        <v>80</v>
      </c>
      <c r="H89" s="34">
        <v>90</v>
      </c>
      <c r="I89" s="34">
        <v>75</v>
      </c>
      <c r="J89" s="34">
        <v>75</v>
      </c>
      <c r="K89" s="34"/>
      <c r="L89" s="34">
        <f>D89+E89+F89+G89+H89+I89+J89</f>
        <v>555</v>
      </c>
      <c r="M89" s="35" t="s">
        <v>820</v>
      </c>
      <c r="N89" s="35" t="s">
        <v>831</v>
      </c>
      <c r="O89" s="34">
        <v>12</v>
      </c>
      <c r="P89" s="39">
        <v>3</v>
      </c>
    </row>
    <row r="90" spans="2:16" ht="3.75" customHeight="1">
      <c r="B90" s="40"/>
      <c r="C90" s="41"/>
      <c r="D90" s="42"/>
      <c r="E90" s="42"/>
      <c r="F90" s="42"/>
      <c r="G90" s="42"/>
      <c r="H90" s="42"/>
      <c r="I90" s="42"/>
      <c r="J90" s="42"/>
      <c r="K90" s="42"/>
      <c r="L90" s="42"/>
      <c r="M90" s="43"/>
      <c r="N90" s="43"/>
      <c r="O90" s="42"/>
      <c r="P90" s="44"/>
    </row>
    <row r="91" spans="2:16" ht="15" customHeight="1">
      <c r="B91" s="37" t="s">
        <v>825</v>
      </c>
      <c r="C91" s="38" t="s">
        <v>585</v>
      </c>
      <c r="D91" s="34">
        <v>60</v>
      </c>
      <c r="E91" s="34">
        <v>65</v>
      </c>
      <c r="F91" s="34">
        <v>90</v>
      </c>
      <c r="G91" s="34">
        <v>75</v>
      </c>
      <c r="H91" s="34">
        <v>83</v>
      </c>
      <c r="I91" s="34">
        <v>109</v>
      </c>
      <c r="J91" s="34">
        <v>70</v>
      </c>
      <c r="K91" s="34"/>
      <c r="L91" s="34">
        <f t="shared" ref="L91:L96" si="5">D91+E91+F91+G91+H91+I91+J91</f>
        <v>552</v>
      </c>
      <c r="M91" s="35" t="s">
        <v>826</v>
      </c>
      <c r="N91" s="35"/>
      <c r="O91" s="34">
        <v>11</v>
      </c>
      <c r="P91" s="39">
        <v>3</v>
      </c>
    </row>
    <row r="92" spans="2:16" ht="15" customHeight="1">
      <c r="B92" s="37" t="s">
        <v>629</v>
      </c>
      <c r="C92" s="38" t="s">
        <v>585</v>
      </c>
      <c r="D92" s="34">
        <v>70</v>
      </c>
      <c r="E92" s="34">
        <v>80</v>
      </c>
      <c r="F92" s="34">
        <v>85</v>
      </c>
      <c r="G92" s="34">
        <v>75</v>
      </c>
      <c r="H92" s="34">
        <v>80</v>
      </c>
      <c r="I92" s="34">
        <v>95</v>
      </c>
      <c r="J92" s="34">
        <v>85</v>
      </c>
      <c r="K92" s="34"/>
      <c r="L92" s="34">
        <f t="shared" si="5"/>
        <v>570</v>
      </c>
      <c r="M92" s="32" t="s">
        <v>814</v>
      </c>
      <c r="N92" s="35"/>
      <c r="O92" s="34">
        <v>5</v>
      </c>
      <c r="P92" s="39">
        <v>1</v>
      </c>
    </row>
    <row r="93" spans="2:16" ht="15" customHeight="1">
      <c r="B93" s="37" t="s">
        <v>631</v>
      </c>
      <c r="C93" s="38" t="s">
        <v>585</v>
      </c>
      <c r="D93" s="34">
        <v>60</v>
      </c>
      <c r="E93" s="34">
        <v>70</v>
      </c>
      <c r="F93" s="34">
        <v>70</v>
      </c>
      <c r="G93" s="34">
        <v>70</v>
      </c>
      <c r="H93" s="34">
        <v>83</v>
      </c>
      <c r="I93" s="34">
        <v>117</v>
      </c>
      <c r="J93" s="34">
        <v>80</v>
      </c>
      <c r="K93" s="34"/>
      <c r="L93" s="34">
        <f t="shared" si="5"/>
        <v>550</v>
      </c>
      <c r="M93" s="35" t="s">
        <v>827</v>
      </c>
      <c r="N93" s="35"/>
      <c r="O93" s="34">
        <v>15</v>
      </c>
      <c r="P93" s="39">
        <v>4</v>
      </c>
    </row>
    <row r="94" spans="2:16" ht="15" customHeight="1">
      <c r="B94" s="37" t="s">
        <v>633</v>
      </c>
      <c r="C94" s="38" t="s">
        <v>585</v>
      </c>
      <c r="D94" s="34">
        <v>60</v>
      </c>
      <c r="E94" s="34">
        <v>70</v>
      </c>
      <c r="F94" s="34">
        <v>85</v>
      </c>
      <c r="G94" s="34">
        <v>85</v>
      </c>
      <c r="H94" s="34">
        <v>67</v>
      </c>
      <c r="I94" s="34">
        <v>108</v>
      </c>
      <c r="J94" s="34">
        <v>70</v>
      </c>
      <c r="K94" s="34"/>
      <c r="L94" s="34">
        <f t="shared" si="5"/>
        <v>545</v>
      </c>
      <c r="M94" s="35" t="s">
        <v>656</v>
      </c>
      <c r="N94" s="35"/>
      <c r="O94" s="34">
        <v>8</v>
      </c>
      <c r="P94" s="39">
        <v>5</v>
      </c>
    </row>
    <row r="95" spans="2:16" ht="15" customHeight="1">
      <c r="B95" s="37" t="s">
        <v>830</v>
      </c>
      <c r="C95" s="38" t="s">
        <v>585</v>
      </c>
      <c r="D95" s="34">
        <v>55</v>
      </c>
      <c r="E95" s="34">
        <v>65</v>
      </c>
      <c r="F95" s="34">
        <v>85</v>
      </c>
      <c r="G95" s="34">
        <v>70</v>
      </c>
      <c r="H95" s="34">
        <v>95</v>
      </c>
      <c r="I95" s="34">
        <v>102</v>
      </c>
      <c r="J95" s="34">
        <v>90</v>
      </c>
      <c r="K95" s="34"/>
      <c r="L95" s="34">
        <f t="shared" si="5"/>
        <v>562</v>
      </c>
      <c r="M95" s="35" t="s">
        <v>657</v>
      </c>
      <c r="N95" s="35"/>
      <c r="O95" s="34">
        <v>13</v>
      </c>
      <c r="P95" s="39">
        <v>2</v>
      </c>
    </row>
    <row r="96" spans="2:16" ht="15" customHeight="1">
      <c r="B96" s="37" t="s">
        <v>637</v>
      </c>
      <c r="C96" s="38" t="s">
        <v>585</v>
      </c>
      <c r="D96" s="34">
        <v>75</v>
      </c>
      <c r="E96" s="34">
        <v>75</v>
      </c>
      <c r="F96" s="34">
        <v>75</v>
      </c>
      <c r="G96" s="34">
        <v>75</v>
      </c>
      <c r="H96" s="34">
        <v>75</v>
      </c>
      <c r="I96" s="34">
        <v>85</v>
      </c>
      <c r="J96" s="34">
        <v>85</v>
      </c>
      <c r="K96" s="34"/>
      <c r="L96" s="34">
        <f t="shared" si="5"/>
        <v>545</v>
      </c>
      <c r="M96" s="35" t="s">
        <v>626</v>
      </c>
      <c r="N96" s="35"/>
      <c r="O96" s="34">
        <v>16</v>
      </c>
      <c r="P96" s="39">
        <v>6</v>
      </c>
    </row>
    <row r="97" spans="2:16" ht="3.75" customHeight="1">
      <c r="B97" s="40"/>
      <c r="C97" s="41"/>
      <c r="D97" s="42"/>
      <c r="E97" s="42"/>
      <c r="F97" s="42"/>
      <c r="G97" s="42"/>
      <c r="H97" s="42"/>
      <c r="I97" s="42"/>
      <c r="J97" s="42"/>
      <c r="K97" s="42"/>
      <c r="L97" s="42"/>
      <c r="M97" s="43"/>
      <c r="N97" s="43"/>
      <c r="O97" s="42"/>
      <c r="P97" s="44"/>
    </row>
    <row r="98" spans="2:16" ht="15" customHeight="1">
      <c r="B98" s="37" t="s">
        <v>825</v>
      </c>
      <c r="C98" s="38" t="s">
        <v>586</v>
      </c>
      <c r="D98" s="34">
        <v>60</v>
      </c>
      <c r="E98" s="34">
        <v>75</v>
      </c>
      <c r="F98" s="34">
        <v>90</v>
      </c>
      <c r="G98" s="34">
        <v>75</v>
      </c>
      <c r="H98" s="34">
        <v>83</v>
      </c>
      <c r="I98" s="34">
        <v>109</v>
      </c>
      <c r="J98" s="34">
        <v>70</v>
      </c>
      <c r="K98" s="34"/>
      <c r="L98" s="34">
        <f t="shared" ref="L98:L103" si="6">D98+E98+F98+G98+H98+I98+J98</f>
        <v>562</v>
      </c>
      <c r="M98" s="35" t="s">
        <v>826</v>
      </c>
      <c r="N98" s="35"/>
      <c r="O98" s="34">
        <v>11</v>
      </c>
      <c r="P98" s="39">
        <v>2</v>
      </c>
    </row>
    <row r="99" spans="2:16" ht="15" customHeight="1">
      <c r="B99" s="37" t="s">
        <v>629</v>
      </c>
      <c r="C99" s="38" t="s">
        <v>586</v>
      </c>
      <c r="D99" s="34">
        <v>70</v>
      </c>
      <c r="E99" s="34">
        <v>90</v>
      </c>
      <c r="F99" s="34">
        <v>85</v>
      </c>
      <c r="G99" s="34">
        <v>75</v>
      </c>
      <c r="H99" s="34">
        <v>80</v>
      </c>
      <c r="I99" s="34">
        <v>95</v>
      </c>
      <c r="J99" s="34">
        <v>75</v>
      </c>
      <c r="K99" s="34"/>
      <c r="L99" s="34">
        <f t="shared" si="6"/>
        <v>570</v>
      </c>
      <c r="M99" s="32" t="s">
        <v>814</v>
      </c>
      <c r="N99" s="35"/>
      <c r="O99" s="34">
        <v>5</v>
      </c>
      <c r="P99" s="39">
        <v>1</v>
      </c>
    </row>
    <row r="100" spans="2:16" ht="15" customHeight="1">
      <c r="B100" s="37" t="s">
        <v>631</v>
      </c>
      <c r="C100" s="38" t="s">
        <v>586</v>
      </c>
      <c r="D100" s="34">
        <v>60</v>
      </c>
      <c r="E100" s="34">
        <v>80</v>
      </c>
      <c r="F100" s="34">
        <v>70</v>
      </c>
      <c r="G100" s="34">
        <v>70</v>
      </c>
      <c r="H100" s="34">
        <v>83</v>
      </c>
      <c r="I100" s="34">
        <v>117</v>
      </c>
      <c r="J100" s="34">
        <v>70</v>
      </c>
      <c r="K100" s="34"/>
      <c r="L100" s="34">
        <f t="shared" si="6"/>
        <v>550</v>
      </c>
      <c r="M100" s="35" t="s">
        <v>827</v>
      </c>
      <c r="N100" s="35"/>
      <c r="O100" s="34">
        <v>15</v>
      </c>
      <c r="P100" s="39">
        <v>4</v>
      </c>
    </row>
    <row r="101" spans="2:16" ht="15" customHeight="1">
      <c r="B101" s="37" t="s">
        <v>633</v>
      </c>
      <c r="C101" s="38" t="s">
        <v>586</v>
      </c>
      <c r="D101" s="34">
        <v>60</v>
      </c>
      <c r="E101" s="34">
        <v>80</v>
      </c>
      <c r="F101" s="34">
        <v>85</v>
      </c>
      <c r="G101" s="34">
        <v>85</v>
      </c>
      <c r="H101" s="34">
        <v>67</v>
      </c>
      <c r="I101" s="34">
        <v>108</v>
      </c>
      <c r="J101" s="34">
        <v>60</v>
      </c>
      <c r="K101" s="34"/>
      <c r="L101" s="34">
        <f t="shared" si="6"/>
        <v>545</v>
      </c>
      <c r="M101" s="35" t="s">
        <v>656</v>
      </c>
      <c r="N101" s="35"/>
      <c r="O101" s="34">
        <v>8</v>
      </c>
      <c r="P101" s="39">
        <v>5</v>
      </c>
    </row>
    <row r="102" spans="2:16" ht="15" customHeight="1">
      <c r="B102" s="37" t="s">
        <v>830</v>
      </c>
      <c r="C102" s="38" t="s">
        <v>586</v>
      </c>
      <c r="D102" s="34">
        <v>55</v>
      </c>
      <c r="E102" s="34">
        <v>75</v>
      </c>
      <c r="F102" s="34">
        <v>85</v>
      </c>
      <c r="G102" s="34">
        <v>70</v>
      </c>
      <c r="H102" s="34">
        <v>95</v>
      </c>
      <c r="I102" s="34">
        <v>102</v>
      </c>
      <c r="J102" s="34">
        <v>80</v>
      </c>
      <c r="K102" s="34"/>
      <c r="L102" s="34">
        <f t="shared" si="6"/>
        <v>562</v>
      </c>
      <c r="M102" s="35" t="s">
        <v>657</v>
      </c>
      <c r="N102" s="35"/>
      <c r="O102" s="34">
        <v>13</v>
      </c>
      <c r="P102" s="39">
        <v>3</v>
      </c>
    </row>
    <row r="103" spans="2:16" ht="15" customHeight="1">
      <c r="B103" s="37" t="s">
        <v>637</v>
      </c>
      <c r="C103" s="38" t="s">
        <v>586</v>
      </c>
      <c r="D103" s="34">
        <v>75</v>
      </c>
      <c r="E103" s="34">
        <v>85</v>
      </c>
      <c r="F103" s="34">
        <v>75</v>
      </c>
      <c r="G103" s="34">
        <v>75</v>
      </c>
      <c r="H103" s="34">
        <v>75</v>
      </c>
      <c r="I103" s="34">
        <v>85</v>
      </c>
      <c r="J103" s="34">
        <v>75</v>
      </c>
      <c r="K103" s="34"/>
      <c r="L103" s="34">
        <f t="shared" si="6"/>
        <v>545</v>
      </c>
      <c r="M103" s="35" t="s">
        <v>626</v>
      </c>
      <c r="N103" s="35"/>
      <c r="O103" s="34">
        <v>16</v>
      </c>
      <c r="P103" s="39">
        <v>6</v>
      </c>
    </row>
    <row r="104" spans="2:16" ht="3.75" customHeight="1">
      <c r="B104" s="40"/>
      <c r="C104" s="41"/>
      <c r="D104" s="42"/>
      <c r="E104" s="42"/>
      <c r="F104" s="42"/>
      <c r="G104" s="42"/>
      <c r="H104" s="42"/>
      <c r="I104" s="42"/>
      <c r="J104" s="42"/>
      <c r="K104" s="42"/>
      <c r="L104" s="42"/>
      <c r="M104" s="43"/>
      <c r="N104" s="43"/>
      <c r="O104" s="42"/>
      <c r="P104" s="44"/>
    </row>
    <row r="105" spans="2:16" ht="15" customHeight="1">
      <c r="B105" s="45" t="s">
        <v>629</v>
      </c>
      <c r="C105" s="46" t="s">
        <v>587</v>
      </c>
      <c r="D105" s="47">
        <v>75</v>
      </c>
      <c r="E105" s="47">
        <v>85</v>
      </c>
      <c r="F105" s="47">
        <v>95</v>
      </c>
      <c r="G105" s="47">
        <v>85</v>
      </c>
      <c r="H105" s="47">
        <v>80</v>
      </c>
      <c r="I105" s="47">
        <v>85</v>
      </c>
      <c r="J105" s="47">
        <v>75</v>
      </c>
      <c r="K105" s="47"/>
      <c r="L105" s="34">
        <f>D105+E105+F105+G105+H105+I105+J105</f>
        <v>580</v>
      </c>
      <c r="M105" s="32" t="s">
        <v>814</v>
      </c>
      <c r="N105" s="35" t="s">
        <v>832</v>
      </c>
      <c r="O105" s="47">
        <v>5</v>
      </c>
      <c r="P105" s="48">
        <v>2</v>
      </c>
    </row>
    <row r="106" spans="2:16" ht="15" customHeight="1">
      <c r="B106" s="37" t="s">
        <v>637</v>
      </c>
      <c r="C106" s="38" t="s">
        <v>587</v>
      </c>
      <c r="D106" s="34">
        <v>80</v>
      </c>
      <c r="E106" s="34">
        <v>80</v>
      </c>
      <c r="F106" s="34">
        <v>85</v>
      </c>
      <c r="G106" s="34">
        <v>85</v>
      </c>
      <c r="H106" s="34">
        <v>75</v>
      </c>
      <c r="I106" s="34">
        <v>75</v>
      </c>
      <c r="J106" s="34">
        <v>75</v>
      </c>
      <c r="K106" s="34"/>
      <c r="L106" s="34">
        <f>D106+E106+F106+G106+H106+I106+J106</f>
        <v>555</v>
      </c>
      <c r="M106" s="35" t="s">
        <v>626</v>
      </c>
      <c r="N106" s="35" t="s">
        <v>832</v>
      </c>
      <c r="O106" s="34">
        <v>16</v>
      </c>
      <c r="P106" s="39">
        <v>3</v>
      </c>
    </row>
    <row r="107" spans="2:16" ht="15" customHeight="1">
      <c r="B107" s="37" t="s">
        <v>638</v>
      </c>
      <c r="C107" s="38" t="s">
        <v>587</v>
      </c>
      <c r="D107" s="34">
        <v>75</v>
      </c>
      <c r="E107" s="34">
        <v>75</v>
      </c>
      <c r="F107" s="34">
        <v>100</v>
      </c>
      <c r="G107" s="34">
        <v>95</v>
      </c>
      <c r="H107" s="34">
        <v>80</v>
      </c>
      <c r="I107" s="34">
        <v>75</v>
      </c>
      <c r="J107" s="34">
        <v>55</v>
      </c>
      <c r="K107" s="34"/>
      <c r="L107" s="34">
        <f>D107+E107+F107+G107+H107+I107+J107</f>
        <v>555</v>
      </c>
      <c r="M107" s="35" t="s">
        <v>821</v>
      </c>
      <c r="N107" s="35" t="s">
        <v>832</v>
      </c>
      <c r="O107" s="34">
        <v>1</v>
      </c>
      <c r="P107" s="39">
        <v>1</v>
      </c>
    </row>
    <row r="108" spans="2:16" ht="3.75" customHeight="1">
      <c r="B108" s="40"/>
      <c r="C108" s="41"/>
      <c r="D108" s="42"/>
      <c r="E108" s="42"/>
      <c r="F108" s="42"/>
      <c r="G108" s="42"/>
      <c r="H108" s="42"/>
      <c r="I108" s="42"/>
      <c r="J108" s="42"/>
      <c r="K108" s="42"/>
      <c r="L108" s="42"/>
      <c r="M108" s="43"/>
      <c r="N108" s="43"/>
      <c r="O108" s="42"/>
      <c r="P108" s="44"/>
    </row>
    <row r="109" spans="2:16" ht="15" customHeight="1">
      <c r="B109" s="38" t="s">
        <v>628</v>
      </c>
      <c r="C109" s="38" t="s">
        <v>12</v>
      </c>
      <c r="D109" s="49">
        <v>60</v>
      </c>
      <c r="E109" s="49">
        <v>65</v>
      </c>
      <c r="F109" s="49">
        <v>85</v>
      </c>
      <c r="G109" s="49">
        <v>90</v>
      </c>
      <c r="H109" s="49">
        <v>83</v>
      </c>
      <c r="I109" s="49">
        <v>109</v>
      </c>
      <c r="J109" s="49">
        <v>60</v>
      </c>
      <c r="K109" s="49"/>
      <c r="L109" s="34">
        <f t="shared" ref="L109:L114" si="7">D109+E109+F109+G109+H109+I109+J109</f>
        <v>552</v>
      </c>
      <c r="M109" s="35" t="s">
        <v>826</v>
      </c>
      <c r="N109" s="35"/>
      <c r="O109" s="34">
        <v>11</v>
      </c>
      <c r="P109" s="39">
        <v>3</v>
      </c>
    </row>
    <row r="110" spans="2:16" ht="15" customHeight="1">
      <c r="B110" s="38" t="s">
        <v>629</v>
      </c>
      <c r="C110" s="38" t="s">
        <v>12</v>
      </c>
      <c r="D110" s="49">
        <v>70</v>
      </c>
      <c r="E110" s="49">
        <v>80</v>
      </c>
      <c r="F110" s="49">
        <v>85</v>
      </c>
      <c r="G110" s="49">
        <v>85</v>
      </c>
      <c r="H110" s="49">
        <v>80</v>
      </c>
      <c r="I110" s="49">
        <v>95</v>
      </c>
      <c r="J110" s="49">
        <v>75</v>
      </c>
      <c r="K110" s="49"/>
      <c r="L110" s="34">
        <f t="shared" si="7"/>
        <v>570</v>
      </c>
      <c r="M110" s="32" t="s">
        <v>814</v>
      </c>
      <c r="N110" s="35"/>
      <c r="O110" s="34">
        <v>5</v>
      </c>
      <c r="P110" s="39">
        <v>2</v>
      </c>
    </row>
    <row r="111" spans="2:16" ht="15" customHeight="1">
      <c r="B111" s="38" t="s">
        <v>631</v>
      </c>
      <c r="C111" s="38" t="s">
        <v>12</v>
      </c>
      <c r="D111" s="34">
        <v>60</v>
      </c>
      <c r="E111" s="34">
        <v>70</v>
      </c>
      <c r="F111" s="34">
        <v>80</v>
      </c>
      <c r="G111" s="34">
        <v>70</v>
      </c>
      <c r="H111" s="34">
        <v>83</v>
      </c>
      <c r="I111" s="34">
        <v>117</v>
      </c>
      <c r="J111" s="34">
        <v>70</v>
      </c>
      <c r="K111" s="34"/>
      <c r="L111" s="34">
        <f t="shared" si="7"/>
        <v>550</v>
      </c>
      <c r="M111" s="35" t="s">
        <v>827</v>
      </c>
      <c r="N111" s="35"/>
      <c r="O111" s="34">
        <v>15</v>
      </c>
      <c r="P111" s="39">
        <v>4</v>
      </c>
    </row>
    <row r="112" spans="2:16" ht="15" customHeight="1">
      <c r="B112" s="38" t="s">
        <v>633</v>
      </c>
      <c r="C112" s="38" t="s">
        <v>12</v>
      </c>
      <c r="D112" s="34">
        <v>60</v>
      </c>
      <c r="E112" s="34">
        <v>70</v>
      </c>
      <c r="F112" s="34">
        <v>95</v>
      </c>
      <c r="G112" s="34">
        <v>85</v>
      </c>
      <c r="H112" s="34">
        <v>67</v>
      </c>
      <c r="I112" s="34">
        <v>108</v>
      </c>
      <c r="J112" s="34">
        <v>60</v>
      </c>
      <c r="K112" s="34"/>
      <c r="L112" s="34">
        <f t="shared" si="7"/>
        <v>545</v>
      </c>
      <c r="M112" s="35" t="s">
        <v>656</v>
      </c>
      <c r="N112" s="35"/>
      <c r="O112" s="34">
        <v>8</v>
      </c>
      <c r="P112" s="39">
        <v>5</v>
      </c>
    </row>
    <row r="113" spans="2:16" ht="15" customHeight="1">
      <c r="B113" s="38" t="s">
        <v>637</v>
      </c>
      <c r="C113" s="38" t="s">
        <v>12</v>
      </c>
      <c r="D113" s="34">
        <v>75</v>
      </c>
      <c r="E113" s="34">
        <v>75</v>
      </c>
      <c r="F113" s="34">
        <v>85</v>
      </c>
      <c r="G113" s="34">
        <v>75</v>
      </c>
      <c r="H113" s="34">
        <v>75</v>
      </c>
      <c r="I113" s="34">
        <v>85</v>
      </c>
      <c r="J113" s="34">
        <v>75</v>
      </c>
      <c r="K113" s="34"/>
      <c r="L113" s="34">
        <f t="shared" si="7"/>
        <v>545</v>
      </c>
      <c r="M113" s="35" t="s">
        <v>626</v>
      </c>
      <c r="N113" s="35"/>
      <c r="O113" s="34">
        <v>16</v>
      </c>
      <c r="P113" s="39">
        <v>6</v>
      </c>
    </row>
    <row r="114" spans="2:16" ht="15" customHeight="1">
      <c r="B114" s="38" t="s">
        <v>638</v>
      </c>
      <c r="C114" s="38" t="s">
        <v>12</v>
      </c>
      <c r="D114" s="34">
        <v>70</v>
      </c>
      <c r="E114" s="34">
        <v>70</v>
      </c>
      <c r="F114" s="34">
        <v>95</v>
      </c>
      <c r="G114" s="34">
        <v>90</v>
      </c>
      <c r="H114" s="34">
        <v>80</v>
      </c>
      <c r="I114" s="34">
        <v>85</v>
      </c>
      <c r="J114" s="34">
        <v>55</v>
      </c>
      <c r="K114" s="34"/>
      <c r="L114" s="34">
        <f t="shared" si="7"/>
        <v>545</v>
      </c>
      <c r="M114" s="35" t="s">
        <v>821</v>
      </c>
      <c r="N114" s="35"/>
      <c r="O114" s="34">
        <v>1</v>
      </c>
      <c r="P114" s="39">
        <v>1</v>
      </c>
    </row>
    <row r="115" spans="2:16" ht="3.75" customHeight="1">
      <c r="B115" s="40"/>
      <c r="C115" s="41"/>
      <c r="D115" s="42"/>
      <c r="E115" s="42"/>
      <c r="F115" s="42"/>
      <c r="G115" s="42"/>
      <c r="H115" s="42"/>
      <c r="I115" s="42"/>
      <c r="J115" s="42"/>
      <c r="K115" s="42"/>
      <c r="L115" s="42"/>
      <c r="M115" s="43"/>
      <c r="N115" s="43"/>
      <c r="O115" s="42"/>
      <c r="P115" s="44"/>
    </row>
    <row r="116" spans="2:16" ht="15" customHeight="1">
      <c r="B116" s="45" t="s">
        <v>629</v>
      </c>
      <c r="C116" s="46" t="s">
        <v>588</v>
      </c>
      <c r="D116" s="47">
        <v>80</v>
      </c>
      <c r="E116" s="47">
        <v>85</v>
      </c>
      <c r="F116" s="47">
        <v>85</v>
      </c>
      <c r="G116" s="47">
        <v>75</v>
      </c>
      <c r="H116" s="47">
        <v>85</v>
      </c>
      <c r="I116" s="47">
        <v>85</v>
      </c>
      <c r="J116" s="47">
        <v>85</v>
      </c>
      <c r="K116" s="47"/>
      <c r="L116" s="34">
        <f t="shared" ref="L116:L124" si="8">D116+E116+F116+G116+H116+I116+J116</f>
        <v>580</v>
      </c>
      <c r="M116" s="32" t="s">
        <v>814</v>
      </c>
      <c r="N116" s="50"/>
      <c r="O116" s="47">
        <v>5</v>
      </c>
      <c r="P116" s="48">
        <v>2</v>
      </c>
    </row>
    <row r="117" spans="2:16" ht="15" customHeight="1">
      <c r="B117" s="37" t="s">
        <v>630</v>
      </c>
      <c r="C117" s="38" t="s">
        <v>588</v>
      </c>
      <c r="D117" s="34">
        <v>100</v>
      </c>
      <c r="E117" s="34">
        <v>95</v>
      </c>
      <c r="F117" s="34">
        <v>70</v>
      </c>
      <c r="G117" s="34">
        <v>90</v>
      </c>
      <c r="H117" s="34">
        <v>88</v>
      </c>
      <c r="I117" s="34">
        <v>60</v>
      </c>
      <c r="J117" s="34">
        <v>88</v>
      </c>
      <c r="K117" s="34"/>
      <c r="L117" s="34">
        <f t="shared" si="8"/>
        <v>591</v>
      </c>
      <c r="M117" s="35" t="s">
        <v>824</v>
      </c>
      <c r="N117" s="35"/>
      <c r="O117" s="34">
        <v>7</v>
      </c>
      <c r="P117" s="39">
        <v>1</v>
      </c>
    </row>
    <row r="118" spans="2:16" ht="15" customHeight="1">
      <c r="B118" s="37" t="s">
        <v>631</v>
      </c>
      <c r="C118" s="38" t="s">
        <v>588</v>
      </c>
      <c r="D118" s="34">
        <v>70</v>
      </c>
      <c r="E118" s="34">
        <v>75</v>
      </c>
      <c r="F118" s="34">
        <v>70</v>
      </c>
      <c r="G118" s="34">
        <v>70</v>
      </c>
      <c r="H118" s="34">
        <v>88</v>
      </c>
      <c r="I118" s="34">
        <v>107</v>
      </c>
      <c r="J118" s="34">
        <v>80</v>
      </c>
      <c r="K118" s="34"/>
      <c r="L118" s="34">
        <f t="shared" si="8"/>
        <v>560</v>
      </c>
      <c r="M118" s="35" t="s">
        <v>827</v>
      </c>
      <c r="N118" s="35"/>
      <c r="O118" s="34">
        <v>15</v>
      </c>
      <c r="P118" s="39">
        <v>6</v>
      </c>
    </row>
    <row r="119" spans="2:16" ht="15" customHeight="1">
      <c r="B119" s="37" t="s">
        <v>632</v>
      </c>
      <c r="C119" s="38" t="s">
        <v>588</v>
      </c>
      <c r="D119" s="34">
        <v>80</v>
      </c>
      <c r="E119" s="34">
        <v>85</v>
      </c>
      <c r="F119" s="34">
        <v>100</v>
      </c>
      <c r="G119" s="34">
        <v>100</v>
      </c>
      <c r="H119" s="34">
        <v>80</v>
      </c>
      <c r="I119" s="34">
        <v>75</v>
      </c>
      <c r="J119" s="34">
        <v>60</v>
      </c>
      <c r="K119" s="34"/>
      <c r="L119" s="34">
        <f t="shared" si="8"/>
        <v>580</v>
      </c>
      <c r="M119" s="35" t="s">
        <v>828</v>
      </c>
      <c r="N119" s="35"/>
      <c r="O119" s="34">
        <v>10</v>
      </c>
      <c r="P119" s="39">
        <v>3</v>
      </c>
    </row>
    <row r="120" spans="2:16" ht="15" customHeight="1">
      <c r="B120" s="37" t="s">
        <v>633</v>
      </c>
      <c r="C120" s="38" t="s">
        <v>588</v>
      </c>
      <c r="D120" s="34">
        <v>70</v>
      </c>
      <c r="E120" s="34">
        <v>75</v>
      </c>
      <c r="F120" s="34">
        <v>85</v>
      </c>
      <c r="G120" s="34">
        <v>85</v>
      </c>
      <c r="H120" s="34">
        <v>72</v>
      </c>
      <c r="I120" s="34">
        <v>98</v>
      </c>
      <c r="J120" s="34">
        <v>70</v>
      </c>
      <c r="K120" s="34"/>
      <c r="L120" s="34">
        <f t="shared" si="8"/>
        <v>555</v>
      </c>
      <c r="M120" s="35" t="s">
        <v>656</v>
      </c>
      <c r="N120" s="35"/>
      <c r="O120" s="34">
        <v>8</v>
      </c>
      <c r="P120" s="39">
        <v>1</v>
      </c>
    </row>
    <row r="121" spans="2:16" ht="15" customHeight="1">
      <c r="B121" s="37" t="s">
        <v>816</v>
      </c>
      <c r="C121" s="38" t="s">
        <v>588</v>
      </c>
      <c r="D121" s="34">
        <v>80</v>
      </c>
      <c r="E121" s="34">
        <v>75</v>
      </c>
      <c r="F121" s="34">
        <v>90</v>
      </c>
      <c r="G121" s="34">
        <v>85</v>
      </c>
      <c r="H121" s="34">
        <v>65</v>
      </c>
      <c r="I121" s="34">
        <v>75</v>
      </c>
      <c r="J121" s="34">
        <v>85</v>
      </c>
      <c r="K121" s="34"/>
      <c r="L121" s="34">
        <f t="shared" si="8"/>
        <v>555</v>
      </c>
      <c r="M121" s="35" t="s">
        <v>657</v>
      </c>
      <c r="N121" s="35"/>
      <c r="O121" s="34">
        <v>14</v>
      </c>
      <c r="P121" s="39">
        <v>8</v>
      </c>
    </row>
    <row r="122" spans="2:16" ht="15" customHeight="1">
      <c r="B122" s="37" t="s">
        <v>635</v>
      </c>
      <c r="C122" s="38" t="s">
        <v>588</v>
      </c>
      <c r="D122" s="34">
        <v>80</v>
      </c>
      <c r="E122" s="34">
        <v>80</v>
      </c>
      <c r="F122" s="34">
        <v>95</v>
      </c>
      <c r="G122" s="34">
        <v>90</v>
      </c>
      <c r="H122" s="34">
        <v>85</v>
      </c>
      <c r="I122" s="34">
        <v>67</v>
      </c>
      <c r="J122" s="34">
        <v>60</v>
      </c>
      <c r="K122" s="34"/>
      <c r="L122" s="34">
        <f t="shared" si="8"/>
        <v>557</v>
      </c>
      <c r="M122" s="35" t="s">
        <v>829</v>
      </c>
      <c r="N122" s="35"/>
      <c r="O122" s="34">
        <v>6</v>
      </c>
      <c r="P122" s="39">
        <v>5</v>
      </c>
    </row>
    <row r="123" spans="2:16" ht="15" customHeight="1">
      <c r="B123" s="37" t="s">
        <v>830</v>
      </c>
      <c r="C123" s="38" t="s">
        <v>588</v>
      </c>
      <c r="D123" s="34">
        <v>65</v>
      </c>
      <c r="E123" s="34">
        <v>70</v>
      </c>
      <c r="F123" s="34">
        <v>85</v>
      </c>
      <c r="G123" s="34">
        <v>70</v>
      </c>
      <c r="H123" s="34">
        <v>100</v>
      </c>
      <c r="I123" s="34">
        <v>92</v>
      </c>
      <c r="J123" s="34">
        <v>90</v>
      </c>
      <c r="K123" s="34"/>
      <c r="L123" s="34">
        <f t="shared" si="8"/>
        <v>572</v>
      </c>
      <c r="M123" s="35" t="s">
        <v>657</v>
      </c>
      <c r="N123" s="35"/>
      <c r="O123" s="34">
        <v>13</v>
      </c>
      <c r="P123" s="39">
        <v>4</v>
      </c>
    </row>
    <row r="124" spans="2:16" ht="15" customHeight="1">
      <c r="B124" s="37" t="s">
        <v>637</v>
      </c>
      <c r="C124" s="38" t="s">
        <v>588</v>
      </c>
      <c r="D124" s="34">
        <v>85</v>
      </c>
      <c r="E124" s="34">
        <v>80</v>
      </c>
      <c r="F124" s="34">
        <v>75</v>
      </c>
      <c r="G124" s="34">
        <v>75</v>
      </c>
      <c r="H124" s="34">
        <v>80</v>
      </c>
      <c r="I124" s="34">
        <v>75</v>
      </c>
      <c r="J124" s="34">
        <v>85</v>
      </c>
      <c r="K124" s="34"/>
      <c r="L124" s="34">
        <f t="shared" si="8"/>
        <v>555</v>
      </c>
      <c r="M124" s="35" t="s">
        <v>626</v>
      </c>
      <c r="N124" s="35"/>
      <c r="O124" s="34">
        <v>16</v>
      </c>
      <c r="P124" s="39">
        <v>9</v>
      </c>
    </row>
    <row r="125" spans="2:16" ht="3.75" customHeight="1">
      <c r="B125" s="40"/>
      <c r="C125" s="41"/>
      <c r="D125" s="42"/>
      <c r="E125" s="42"/>
      <c r="F125" s="42"/>
      <c r="G125" s="42"/>
      <c r="H125" s="42"/>
      <c r="I125" s="42"/>
      <c r="J125" s="42"/>
      <c r="K125" s="42"/>
      <c r="L125" s="42"/>
      <c r="M125" s="43"/>
      <c r="N125" s="43"/>
      <c r="O125" s="42"/>
      <c r="P125" s="44"/>
    </row>
    <row r="126" spans="2:16" ht="15" customHeight="1">
      <c r="B126" s="45" t="s">
        <v>629</v>
      </c>
      <c r="C126" s="46" t="s">
        <v>589</v>
      </c>
      <c r="D126" s="47">
        <v>75</v>
      </c>
      <c r="E126" s="47">
        <v>90</v>
      </c>
      <c r="F126" s="47">
        <v>85</v>
      </c>
      <c r="G126" s="47">
        <v>75</v>
      </c>
      <c r="H126" s="47">
        <v>85</v>
      </c>
      <c r="I126" s="47">
        <v>85</v>
      </c>
      <c r="J126" s="47">
        <v>75</v>
      </c>
      <c r="K126" s="47"/>
      <c r="L126" s="34">
        <f>D126+E126+F126+G126+H126+I126+J126</f>
        <v>570</v>
      </c>
      <c r="M126" s="32" t="s">
        <v>814</v>
      </c>
      <c r="N126" s="35" t="s">
        <v>833</v>
      </c>
      <c r="O126" s="47">
        <v>5</v>
      </c>
      <c r="P126" s="48">
        <v>1</v>
      </c>
    </row>
    <row r="127" spans="2:16" ht="15" customHeight="1">
      <c r="B127" s="37" t="s">
        <v>834</v>
      </c>
      <c r="C127" s="38" t="s">
        <v>589</v>
      </c>
      <c r="D127" s="34">
        <v>75</v>
      </c>
      <c r="E127" s="34">
        <v>85</v>
      </c>
      <c r="F127" s="34">
        <v>105</v>
      </c>
      <c r="G127" s="34">
        <v>90</v>
      </c>
      <c r="H127" s="34">
        <v>85</v>
      </c>
      <c r="I127" s="34">
        <v>67</v>
      </c>
      <c r="J127" s="34">
        <v>50</v>
      </c>
      <c r="K127" s="34"/>
      <c r="L127" s="34">
        <f>D127+E127+F127+G127+H127+I127+J127</f>
        <v>557</v>
      </c>
      <c r="M127" s="35" t="s">
        <v>829</v>
      </c>
      <c r="N127" s="35" t="s">
        <v>833</v>
      </c>
      <c r="O127" s="34">
        <v>6</v>
      </c>
      <c r="P127" s="39">
        <v>2</v>
      </c>
    </row>
    <row r="128" spans="2:16" ht="15" customHeight="1">
      <c r="B128" s="37" t="s">
        <v>830</v>
      </c>
      <c r="C128" s="38" t="s">
        <v>589</v>
      </c>
      <c r="D128" s="34">
        <v>75</v>
      </c>
      <c r="E128" s="34">
        <v>80</v>
      </c>
      <c r="F128" s="34">
        <v>100</v>
      </c>
      <c r="G128" s="34">
        <v>85</v>
      </c>
      <c r="H128" s="34">
        <v>65</v>
      </c>
      <c r="I128" s="34">
        <v>75</v>
      </c>
      <c r="J128" s="34">
        <v>75</v>
      </c>
      <c r="K128" s="34"/>
      <c r="L128" s="34">
        <f>D128+E128+F128+G128+H128+I128+J128</f>
        <v>555</v>
      </c>
      <c r="M128" s="35" t="s">
        <v>657</v>
      </c>
      <c r="N128" s="35" t="s">
        <v>833</v>
      </c>
      <c r="O128" s="34">
        <v>13</v>
      </c>
      <c r="P128" s="39">
        <v>4</v>
      </c>
    </row>
    <row r="129" spans="2:16" ht="15" customHeight="1">
      <c r="B129" s="37" t="s">
        <v>637</v>
      </c>
      <c r="C129" s="38" t="s">
        <v>589</v>
      </c>
      <c r="D129" s="34">
        <v>80</v>
      </c>
      <c r="E129" s="34">
        <v>85</v>
      </c>
      <c r="F129" s="34">
        <v>85</v>
      </c>
      <c r="G129" s="34">
        <v>75</v>
      </c>
      <c r="H129" s="34">
        <v>80</v>
      </c>
      <c r="I129" s="34">
        <v>75</v>
      </c>
      <c r="J129" s="34">
        <v>75</v>
      </c>
      <c r="K129" s="34"/>
      <c r="L129" s="34">
        <f>D129+E129+F129+G129+H129+I129+J129</f>
        <v>555</v>
      </c>
      <c r="M129" s="35" t="s">
        <v>626</v>
      </c>
      <c r="N129" s="35" t="s">
        <v>833</v>
      </c>
      <c r="O129" s="34">
        <v>16</v>
      </c>
      <c r="P129" s="39">
        <v>5</v>
      </c>
    </row>
    <row r="130" spans="2:16" ht="15" customHeight="1">
      <c r="B130" s="37" t="s">
        <v>819</v>
      </c>
      <c r="C130" s="38" t="s">
        <v>589</v>
      </c>
      <c r="D130" s="34">
        <v>70</v>
      </c>
      <c r="E130" s="34">
        <v>75</v>
      </c>
      <c r="F130" s="34">
        <v>105</v>
      </c>
      <c r="G130" s="34">
        <v>80</v>
      </c>
      <c r="H130" s="34">
        <v>85</v>
      </c>
      <c r="I130" s="34">
        <v>75</v>
      </c>
      <c r="J130" s="34">
        <v>75</v>
      </c>
      <c r="K130" s="34"/>
      <c r="L130" s="34">
        <f>D130+E130+F130+G130+H130+I130+J130</f>
        <v>565</v>
      </c>
      <c r="M130" s="35" t="s">
        <v>820</v>
      </c>
      <c r="N130" s="35" t="s">
        <v>833</v>
      </c>
      <c r="O130" s="34">
        <v>12</v>
      </c>
      <c r="P130" s="39">
        <v>3</v>
      </c>
    </row>
    <row r="131" spans="2:16" ht="3.75" customHeight="1">
      <c r="B131" s="40"/>
      <c r="C131" s="41"/>
      <c r="D131" s="42"/>
      <c r="E131" s="42"/>
      <c r="F131" s="42"/>
      <c r="G131" s="42"/>
      <c r="H131" s="42"/>
      <c r="I131" s="42"/>
      <c r="J131" s="42"/>
      <c r="K131" s="42"/>
      <c r="L131" s="42"/>
      <c r="M131" s="43"/>
      <c r="N131" s="43"/>
      <c r="O131" s="42"/>
      <c r="P131" s="44"/>
    </row>
    <row r="132" spans="2:16" ht="15" customHeight="1">
      <c r="B132" s="37" t="s">
        <v>627</v>
      </c>
      <c r="C132" s="38" t="s">
        <v>590</v>
      </c>
      <c r="D132" s="34">
        <v>103</v>
      </c>
      <c r="E132" s="34">
        <v>95</v>
      </c>
      <c r="F132" s="34">
        <v>92</v>
      </c>
      <c r="G132" s="34">
        <v>80</v>
      </c>
      <c r="H132" s="34">
        <v>70</v>
      </c>
      <c r="I132" s="34">
        <v>60</v>
      </c>
      <c r="J132" s="34">
        <v>55</v>
      </c>
      <c r="K132" s="34"/>
      <c r="L132" s="34">
        <f t="shared" ref="L132:L141" si="9">D132+E132+F132+G132+H132+I132+J132</f>
        <v>555</v>
      </c>
      <c r="M132" s="35" t="s">
        <v>652</v>
      </c>
      <c r="N132" s="35" t="s">
        <v>835</v>
      </c>
      <c r="O132" s="34">
        <v>4</v>
      </c>
      <c r="P132" s="39">
        <v>1</v>
      </c>
    </row>
    <row r="133" spans="2:16" ht="15" customHeight="1">
      <c r="B133" s="37" t="s">
        <v>825</v>
      </c>
      <c r="C133" s="38" t="s">
        <v>590</v>
      </c>
      <c r="D133" s="34">
        <v>60</v>
      </c>
      <c r="E133" s="34">
        <v>65</v>
      </c>
      <c r="F133" s="34">
        <v>100</v>
      </c>
      <c r="G133" s="34">
        <v>85</v>
      </c>
      <c r="H133" s="34">
        <v>83</v>
      </c>
      <c r="I133" s="34">
        <v>99</v>
      </c>
      <c r="J133" s="34">
        <v>60</v>
      </c>
      <c r="K133" s="34"/>
      <c r="L133" s="34">
        <f t="shared" si="9"/>
        <v>552</v>
      </c>
      <c r="M133" s="35" t="s">
        <v>826</v>
      </c>
      <c r="N133" s="35" t="s">
        <v>835</v>
      </c>
      <c r="O133" s="34">
        <v>11</v>
      </c>
      <c r="P133" s="39">
        <v>5</v>
      </c>
    </row>
    <row r="134" spans="2:16" ht="15" customHeight="1">
      <c r="B134" s="37" t="s">
        <v>629</v>
      </c>
      <c r="C134" s="38" t="s">
        <v>590</v>
      </c>
      <c r="D134" s="34">
        <v>70</v>
      </c>
      <c r="E134" s="34">
        <v>80</v>
      </c>
      <c r="F134" s="34">
        <v>95</v>
      </c>
      <c r="G134" s="34">
        <v>85</v>
      </c>
      <c r="H134" s="34">
        <v>80</v>
      </c>
      <c r="I134" s="34">
        <v>85</v>
      </c>
      <c r="J134" s="34">
        <v>75</v>
      </c>
      <c r="K134" s="34"/>
      <c r="L134" s="34">
        <f t="shared" si="9"/>
        <v>570</v>
      </c>
      <c r="M134" s="32" t="s">
        <v>814</v>
      </c>
      <c r="N134" s="35" t="s">
        <v>835</v>
      </c>
      <c r="O134" s="34">
        <v>5</v>
      </c>
      <c r="P134" s="39">
        <v>2</v>
      </c>
    </row>
    <row r="135" spans="2:16" ht="15" customHeight="1">
      <c r="B135" s="37" t="s">
        <v>630</v>
      </c>
      <c r="C135" s="38" t="s">
        <v>590</v>
      </c>
      <c r="D135" s="34">
        <v>90</v>
      </c>
      <c r="E135" s="34">
        <v>90</v>
      </c>
      <c r="F135" s="34">
        <v>80</v>
      </c>
      <c r="G135" s="34">
        <v>100</v>
      </c>
      <c r="H135" s="34">
        <v>83</v>
      </c>
      <c r="I135" s="34">
        <v>60</v>
      </c>
      <c r="J135" s="34">
        <v>45</v>
      </c>
      <c r="K135" s="34"/>
      <c r="L135" s="34">
        <f t="shared" si="9"/>
        <v>548</v>
      </c>
      <c r="M135" s="35" t="s">
        <v>824</v>
      </c>
      <c r="N135" s="35" t="s">
        <v>835</v>
      </c>
      <c r="O135" s="34">
        <v>7</v>
      </c>
      <c r="P135" s="39">
        <v>6</v>
      </c>
    </row>
    <row r="136" spans="2:16" ht="15" customHeight="1">
      <c r="B136" s="37" t="s">
        <v>633</v>
      </c>
      <c r="C136" s="38" t="s">
        <v>590</v>
      </c>
      <c r="D136" s="34">
        <v>60</v>
      </c>
      <c r="E136" s="34">
        <v>70</v>
      </c>
      <c r="F136" s="34">
        <v>95</v>
      </c>
      <c r="G136" s="34">
        <v>95</v>
      </c>
      <c r="H136" s="34">
        <v>67</v>
      </c>
      <c r="I136" s="34">
        <v>98</v>
      </c>
      <c r="J136" s="34">
        <v>60</v>
      </c>
      <c r="K136" s="34"/>
      <c r="L136" s="34">
        <f t="shared" si="9"/>
        <v>545</v>
      </c>
      <c r="M136" s="35" t="s">
        <v>656</v>
      </c>
      <c r="N136" s="35" t="s">
        <v>835</v>
      </c>
      <c r="O136" s="34">
        <v>8</v>
      </c>
      <c r="P136" s="39">
        <v>8</v>
      </c>
    </row>
    <row r="137" spans="2:16" ht="15" customHeight="1">
      <c r="B137" s="37" t="s">
        <v>816</v>
      </c>
      <c r="C137" s="38" t="s">
        <v>590</v>
      </c>
      <c r="D137" s="34">
        <v>70</v>
      </c>
      <c r="E137" s="34">
        <v>70</v>
      </c>
      <c r="F137" s="34">
        <v>100</v>
      </c>
      <c r="G137" s="34">
        <v>95</v>
      </c>
      <c r="H137" s="34">
        <v>60</v>
      </c>
      <c r="I137" s="34">
        <v>75</v>
      </c>
      <c r="J137" s="34">
        <v>75</v>
      </c>
      <c r="K137" s="34"/>
      <c r="L137" s="34">
        <f t="shared" si="9"/>
        <v>545</v>
      </c>
      <c r="M137" s="35" t="s">
        <v>657</v>
      </c>
      <c r="N137" s="35" t="s">
        <v>835</v>
      </c>
      <c r="O137" s="34">
        <v>14</v>
      </c>
      <c r="P137" s="39">
        <v>9</v>
      </c>
    </row>
    <row r="138" spans="2:16" ht="15" customHeight="1">
      <c r="B138" s="37" t="s">
        <v>635</v>
      </c>
      <c r="C138" s="38" t="s">
        <v>590</v>
      </c>
      <c r="D138" s="34">
        <v>70</v>
      </c>
      <c r="E138" s="34">
        <v>75</v>
      </c>
      <c r="F138" s="34">
        <v>105</v>
      </c>
      <c r="G138" s="34">
        <v>100</v>
      </c>
      <c r="H138" s="34">
        <v>80</v>
      </c>
      <c r="I138" s="34">
        <v>67</v>
      </c>
      <c r="J138" s="34">
        <v>50</v>
      </c>
      <c r="K138" s="34"/>
      <c r="L138" s="34">
        <f t="shared" si="9"/>
        <v>547</v>
      </c>
      <c r="M138" s="35" t="s">
        <v>829</v>
      </c>
      <c r="N138" s="35" t="s">
        <v>835</v>
      </c>
      <c r="O138" s="34">
        <v>6</v>
      </c>
      <c r="P138" s="39">
        <v>4</v>
      </c>
    </row>
    <row r="139" spans="2:16" ht="15" customHeight="1">
      <c r="B139" s="37" t="s">
        <v>637</v>
      </c>
      <c r="C139" s="38" t="s">
        <v>590</v>
      </c>
      <c r="D139" s="34">
        <v>75</v>
      </c>
      <c r="E139" s="34">
        <v>75</v>
      </c>
      <c r="F139" s="34">
        <v>85</v>
      </c>
      <c r="G139" s="34">
        <v>85</v>
      </c>
      <c r="H139" s="34">
        <v>75</v>
      </c>
      <c r="I139" s="34">
        <v>75</v>
      </c>
      <c r="J139" s="34">
        <v>75</v>
      </c>
      <c r="K139" s="34"/>
      <c r="L139" s="34">
        <f t="shared" si="9"/>
        <v>545</v>
      </c>
      <c r="M139" s="35" t="s">
        <v>626</v>
      </c>
      <c r="N139" s="35" t="s">
        <v>835</v>
      </c>
      <c r="O139" s="34">
        <v>16</v>
      </c>
      <c r="P139" s="39">
        <v>10</v>
      </c>
    </row>
    <row r="140" spans="2:16" ht="15" customHeight="1">
      <c r="B140" s="37" t="s">
        <v>817</v>
      </c>
      <c r="C140" s="38" t="s">
        <v>590</v>
      </c>
      <c r="D140" s="34">
        <v>90</v>
      </c>
      <c r="E140" s="34">
        <v>75</v>
      </c>
      <c r="F140" s="34">
        <v>100</v>
      </c>
      <c r="G140" s="34">
        <v>80</v>
      </c>
      <c r="H140" s="34">
        <v>70</v>
      </c>
      <c r="I140" s="34">
        <v>65</v>
      </c>
      <c r="J140" s="34">
        <v>65</v>
      </c>
      <c r="K140" s="34"/>
      <c r="L140" s="34">
        <f t="shared" si="9"/>
        <v>545</v>
      </c>
      <c r="M140" s="35" t="s">
        <v>818</v>
      </c>
      <c r="N140" s="35" t="s">
        <v>835</v>
      </c>
      <c r="O140" s="34">
        <v>9</v>
      </c>
      <c r="P140" s="39">
        <v>7</v>
      </c>
    </row>
    <row r="141" spans="2:16" ht="15" customHeight="1">
      <c r="B141" s="37" t="s">
        <v>819</v>
      </c>
      <c r="C141" s="38" t="s">
        <v>590</v>
      </c>
      <c r="D141" s="34">
        <v>65</v>
      </c>
      <c r="E141" s="34">
        <v>65</v>
      </c>
      <c r="F141" s="34">
        <v>105</v>
      </c>
      <c r="G141" s="34">
        <v>90</v>
      </c>
      <c r="H141" s="34">
        <v>80</v>
      </c>
      <c r="I141" s="34">
        <v>75</v>
      </c>
      <c r="J141" s="34">
        <v>75</v>
      </c>
      <c r="K141" s="34"/>
      <c r="L141" s="34">
        <f t="shared" si="9"/>
        <v>555</v>
      </c>
      <c r="M141" s="35" t="s">
        <v>820</v>
      </c>
      <c r="N141" s="35" t="s">
        <v>835</v>
      </c>
      <c r="O141" s="34">
        <v>12</v>
      </c>
      <c r="P141" s="39">
        <v>3</v>
      </c>
    </row>
    <row r="142" spans="2:16" ht="3.75" customHeight="1">
      <c r="B142" s="40"/>
      <c r="C142" s="41"/>
      <c r="D142" s="42"/>
      <c r="E142" s="42"/>
      <c r="F142" s="42"/>
      <c r="G142" s="42"/>
      <c r="H142" s="42"/>
      <c r="I142" s="42"/>
      <c r="J142" s="42"/>
      <c r="K142" s="42"/>
      <c r="L142" s="42"/>
      <c r="M142" s="43"/>
      <c r="N142" s="43"/>
      <c r="O142" s="42"/>
      <c r="P142" s="44"/>
    </row>
    <row r="143" spans="2:16" ht="15" customHeight="1">
      <c r="B143" s="37" t="s">
        <v>825</v>
      </c>
      <c r="C143" s="38" t="s">
        <v>591</v>
      </c>
      <c r="D143" s="34">
        <v>70</v>
      </c>
      <c r="E143" s="34">
        <v>70</v>
      </c>
      <c r="F143" s="34">
        <v>90</v>
      </c>
      <c r="G143" s="34">
        <v>75</v>
      </c>
      <c r="H143" s="34">
        <v>83</v>
      </c>
      <c r="I143" s="34">
        <v>109</v>
      </c>
      <c r="J143" s="34">
        <v>65</v>
      </c>
      <c r="K143" s="34"/>
      <c r="L143" s="34">
        <f t="shared" ref="L143:L150" si="10">D143+E143+F143+G143+H143+I143+J143</f>
        <v>562</v>
      </c>
      <c r="M143" s="35" t="s">
        <v>826</v>
      </c>
      <c r="N143" s="35" t="s">
        <v>566</v>
      </c>
      <c r="O143" s="34">
        <v>11</v>
      </c>
      <c r="P143" s="39">
        <v>5</v>
      </c>
    </row>
    <row r="144" spans="2:16" ht="15" customHeight="1">
      <c r="B144" s="37" t="s">
        <v>629</v>
      </c>
      <c r="C144" s="38" t="s">
        <v>591</v>
      </c>
      <c r="D144" s="34">
        <v>80</v>
      </c>
      <c r="E144" s="34">
        <v>85</v>
      </c>
      <c r="F144" s="34">
        <v>85</v>
      </c>
      <c r="G144" s="34">
        <v>75</v>
      </c>
      <c r="H144" s="34">
        <v>80</v>
      </c>
      <c r="I144" s="34">
        <v>95</v>
      </c>
      <c r="J144" s="34">
        <v>80</v>
      </c>
      <c r="K144" s="34"/>
      <c r="L144" s="34">
        <f t="shared" si="10"/>
        <v>580</v>
      </c>
      <c r="M144" s="32" t="s">
        <v>814</v>
      </c>
      <c r="N144" s="35" t="s">
        <v>566</v>
      </c>
      <c r="O144" s="34">
        <v>5</v>
      </c>
      <c r="P144" s="39">
        <v>4</v>
      </c>
    </row>
    <row r="145" spans="2:16" ht="15" customHeight="1">
      <c r="B145" s="37" t="s">
        <v>631</v>
      </c>
      <c r="C145" s="38" t="s">
        <v>591</v>
      </c>
      <c r="D145" s="34">
        <v>70</v>
      </c>
      <c r="E145" s="34">
        <v>75</v>
      </c>
      <c r="F145" s="34">
        <v>70</v>
      </c>
      <c r="G145" s="34">
        <v>70</v>
      </c>
      <c r="H145" s="34">
        <v>83</v>
      </c>
      <c r="I145" s="34">
        <v>117</v>
      </c>
      <c r="J145" s="34">
        <v>75</v>
      </c>
      <c r="K145" s="34"/>
      <c r="L145" s="34">
        <f t="shared" si="10"/>
        <v>560</v>
      </c>
      <c r="M145" s="35" t="s">
        <v>827</v>
      </c>
      <c r="N145" s="35" t="s">
        <v>566</v>
      </c>
      <c r="O145" s="34">
        <v>15</v>
      </c>
      <c r="P145" s="39">
        <v>7</v>
      </c>
    </row>
    <row r="146" spans="2:16" ht="15" customHeight="1">
      <c r="B146" s="37" t="s">
        <v>633</v>
      </c>
      <c r="C146" s="38" t="s">
        <v>591</v>
      </c>
      <c r="D146" s="34">
        <v>70</v>
      </c>
      <c r="E146" s="34">
        <v>75</v>
      </c>
      <c r="F146" s="34">
        <v>85</v>
      </c>
      <c r="G146" s="34">
        <v>85</v>
      </c>
      <c r="H146" s="34">
        <v>67</v>
      </c>
      <c r="I146" s="34">
        <v>108</v>
      </c>
      <c r="J146" s="34">
        <v>65</v>
      </c>
      <c r="K146" s="34"/>
      <c r="L146" s="34">
        <f t="shared" si="10"/>
        <v>555</v>
      </c>
      <c r="M146" s="35" t="s">
        <v>656</v>
      </c>
      <c r="N146" s="35" t="s">
        <v>566</v>
      </c>
      <c r="O146" s="34">
        <v>8</v>
      </c>
      <c r="P146" s="39">
        <v>6</v>
      </c>
    </row>
    <row r="147" spans="2:16" ht="15" customHeight="1">
      <c r="B147" s="37" t="s">
        <v>637</v>
      </c>
      <c r="C147" s="38" t="s">
        <v>591</v>
      </c>
      <c r="D147" s="34">
        <v>85</v>
      </c>
      <c r="E147" s="34">
        <v>80</v>
      </c>
      <c r="F147" s="34">
        <v>75</v>
      </c>
      <c r="G147" s="34">
        <v>75</v>
      </c>
      <c r="H147" s="34">
        <v>75</v>
      </c>
      <c r="I147" s="34">
        <v>85</v>
      </c>
      <c r="J147" s="34">
        <v>80</v>
      </c>
      <c r="K147" s="34"/>
      <c r="L147" s="34">
        <f t="shared" si="10"/>
        <v>555</v>
      </c>
      <c r="M147" s="35" t="s">
        <v>626</v>
      </c>
      <c r="N147" s="35" t="s">
        <v>566</v>
      </c>
      <c r="O147" s="34">
        <v>16</v>
      </c>
      <c r="P147" s="39">
        <v>8</v>
      </c>
    </row>
    <row r="148" spans="2:16" ht="15" customHeight="1">
      <c r="B148" s="37" t="s">
        <v>638</v>
      </c>
      <c r="C148" s="38" t="s">
        <v>591</v>
      </c>
      <c r="D148" s="34">
        <v>80</v>
      </c>
      <c r="E148" s="34">
        <v>75</v>
      </c>
      <c r="F148" s="34">
        <v>90</v>
      </c>
      <c r="G148" s="34">
        <v>85</v>
      </c>
      <c r="H148" s="34">
        <v>80</v>
      </c>
      <c r="I148" s="34">
        <v>85</v>
      </c>
      <c r="J148" s="34">
        <v>60</v>
      </c>
      <c r="K148" s="34"/>
      <c r="L148" s="34">
        <f t="shared" si="10"/>
        <v>555</v>
      </c>
      <c r="M148" s="35" t="s">
        <v>821</v>
      </c>
      <c r="N148" s="35" t="s">
        <v>566</v>
      </c>
      <c r="O148" s="34">
        <v>1</v>
      </c>
      <c r="P148" s="39">
        <v>1</v>
      </c>
    </row>
    <row r="149" spans="2:16" ht="15" customHeight="1">
      <c r="B149" s="37" t="s">
        <v>639</v>
      </c>
      <c r="C149" s="38" t="s">
        <v>591</v>
      </c>
      <c r="D149" s="34">
        <v>140</v>
      </c>
      <c r="E149" s="34">
        <v>127</v>
      </c>
      <c r="F149" s="34">
        <v>70</v>
      </c>
      <c r="G149" s="34">
        <v>70</v>
      </c>
      <c r="H149" s="34">
        <v>67</v>
      </c>
      <c r="I149" s="34">
        <v>70</v>
      </c>
      <c r="J149" s="34">
        <v>42</v>
      </c>
      <c r="K149" s="34"/>
      <c r="L149" s="34">
        <f t="shared" si="10"/>
        <v>586</v>
      </c>
      <c r="M149" s="35" t="s">
        <v>822</v>
      </c>
      <c r="N149" s="35" t="s">
        <v>566</v>
      </c>
      <c r="O149" s="34">
        <v>3</v>
      </c>
      <c r="P149" s="39">
        <v>3</v>
      </c>
    </row>
    <row r="150" spans="2:16" ht="15" customHeight="1">
      <c r="B150" s="37" t="s">
        <v>640</v>
      </c>
      <c r="C150" s="38" t="s">
        <v>591</v>
      </c>
      <c r="D150" s="34">
        <v>118</v>
      </c>
      <c r="E150" s="34">
        <v>115</v>
      </c>
      <c r="F150" s="34">
        <v>83</v>
      </c>
      <c r="G150" s="34">
        <v>75</v>
      </c>
      <c r="H150" s="34">
        <v>60</v>
      </c>
      <c r="I150" s="34">
        <v>62</v>
      </c>
      <c r="J150" s="34">
        <v>45</v>
      </c>
      <c r="K150" s="34"/>
      <c r="L150" s="34">
        <f t="shared" si="10"/>
        <v>558</v>
      </c>
      <c r="M150" s="35" t="s">
        <v>823</v>
      </c>
      <c r="N150" s="35" t="s">
        <v>566</v>
      </c>
      <c r="O150" s="34">
        <v>2</v>
      </c>
      <c r="P150" s="39">
        <v>2</v>
      </c>
    </row>
    <row r="151" spans="2:16" ht="3.75" customHeight="1">
      <c r="B151" s="40"/>
      <c r="C151" s="41"/>
      <c r="D151" s="42"/>
      <c r="E151" s="42"/>
      <c r="F151" s="42"/>
      <c r="G151" s="42"/>
      <c r="H151" s="42"/>
      <c r="I151" s="42"/>
      <c r="J151" s="42"/>
      <c r="K151" s="42"/>
      <c r="L151" s="42"/>
      <c r="M151" s="43"/>
      <c r="N151" s="43"/>
      <c r="O151" s="42"/>
      <c r="P151" s="44"/>
    </row>
    <row r="152" spans="2:16" ht="15" customHeight="1">
      <c r="B152" s="37" t="s">
        <v>627</v>
      </c>
      <c r="C152" s="38" t="s">
        <v>592</v>
      </c>
      <c r="D152" s="34">
        <v>103</v>
      </c>
      <c r="E152" s="34">
        <v>100</v>
      </c>
      <c r="F152" s="34">
        <v>82</v>
      </c>
      <c r="G152" s="34">
        <v>70</v>
      </c>
      <c r="H152" s="34">
        <v>80</v>
      </c>
      <c r="I152" s="34">
        <v>60</v>
      </c>
      <c r="J152" s="34">
        <v>60</v>
      </c>
      <c r="K152" s="34"/>
      <c r="L152" s="34">
        <f t="shared" ref="L152:L157" si="11">D152+E152+F152+G152+H152+I152+J152</f>
        <v>555</v>
      </c>
      <c r="M152" s="35" t="s">
        <v>652</v>
      </c>
      <c r="N152" s="35"/>
      <c r="O152" s="34">
        <v>4</v>
      </c>
      <c r="P152" s="39">
        <v>4</v>
      </c>
    </row>
    <row r="153" spans="2:16" ht="15" customHeight="1">
      <c r="B153" s="37" t="s">
        <v>632</v>
      </c>
      <c r="C153" s="38" t="s">
        <v>592</v>
      </c>
      <c r="D153" s="34">
        <v>70</v>
      </c>
      <c r="E153" s="34">
        <v>85</v>
      </c>
      <c r="F153" s="34">
        <v>100</v>
      </c>
      <c r="G153" s="34">
        <v>100</v>
      </c>
      <c r="H153" s="34">
        <v>85</v>
      </c>
      <c r="I153" s="34">
        <v>75</v>
      </c>
      <c r="J153" s="34">
        <v>55</v>
      </c>
      <c r="K153" s="34"/>
      <c r="L153" s="34">
        <f t="shared" si="11"/>
        <v>570</v>
      </c>
      <c r="M153" s="35" t="s">
        <v>828</v>
      </c>
      <c r="N153" s="35"/>
      <c r="O153" s="34">
        <v>10</v>
      </c>
      <c r="P153" s="39">
        <v>5</v>
      </c>
    </row>
    <row r="154" spans="2:16" ht="15" customHeight="1">
      <c r="B154" s="37" t="s">
        <v>638</v>
      </c>
      <c r="C154" s="38" t="s">
        <v>592</v>
      </c>
      <c r="D154" s="34">
        <v>70</v>
      </c>
      <c r="E154" s="34">
        <v>75</v>
      </c>
      <c r="F154" s="34">
        <v>90</v>
      </c>
      <c r="G154" s="34">
        <v>85</v>
      </c>
      <c r="H154" s="34">
        <v>90</v>
      </c>
      <c r="I154" s="34">
        <v>75</v>
      </c>
      <c r="J154" s="34">
        <v>60</v>
      </c>
      <c r="K154" s="34"/>
      <c r="L154" s="34">
        <f t="shared" si="11"/>
        <v>545</v>
      </c>
      <c r="M154" s="35" t="s">
        <v>821</v>
      </c>
      <c r="N154" s="35"/>
      <c r="O154" s="34">
        <v>1</v>
      </c>
      <c r="P154" s="39">
        <v>1</v>
      </c>
    </row>
    <row r="155" spans="2:16" ht="15" customHeight="1">
      <c r="B155" s="37" t="s">
        <v>639</v>
      </c>
      <c r="C155" s="38" t="s">
        <v>592</v>
      </c>
      <c r="D155" s="34">
        <v>130</v>
      </c>
      <c r="E155" s="34">
        <v>127</v>
      </c>
      <c r="F155" s="34">
        <v>70</v>
      </c>
      <c r="G155" s="34">
        <v>70</v>
      </c>
      <c r="H155" s="34">
        <v>77</v>
      </c>
      <c r="I155" s="34">
        <v>60</v>
      </c>
      <c r="J155" s="34">
        <v>42</v>
      </c>
      <c r="K155" s="34"/>
      <c r="L155" s="34">
        <f t="shared" si="11"/>
        <v>576</v>
      </c>
      <c r="M155" s="35" t="s">
        <v>822</v>
      </c>
      <c r="N155" s="35"/>
      <c r="O155" s="34">
        <v>3</v>
      </c>
      <c r="P155" s="39">
        <v>3</v>
      </c>
    </row>
    <row r="156" spans="2:16" ht="15" customHeight="1">
      <c r="B156" s="37" t="s">
        <v>640</v>
      </c>
      <c r="C156" s="38" t="s">
        <v>592</v>
      </c>
      <c r="D156" s="34">
        <v>108</v>
      </c>
      <c r="E156" s="34">
        <v>114</v>
      </c>
      <c r="F156" s="34">
        <v>83</v>
      </c>
      <c r="G156" s="34">
        <v>75</v>
      </c>
      <c r="H156" s="34">
        <v>70</v>
      </c>
      <c r="I156" s="34">
        <v>52</v>
      </c>
      <c r="J156" s="34">
        <v>42</v>
      </c>
      <c r="K156" s="34"/>
      <c r="L156" s="34">
        <f t="shared" si="11"/>
        <v>544</v>
      </c>
      <c r="M156" s="35" t="s">
        <v>823</v>
      </c>
      <c r="N156" s="35"/>
      <c r="O156" s="34">
        <v>2</v>
      </c>
      <c r="P156" s="39">
        <v>2</v>
      </c>
    </row>
    <row r="157" spans="2:16" ht="15" customHeight="1">
      <c r="B157" s="37" t="s">
        <v>641</v>
      </c>
      <c r="C157" s="38" t="s">
        <v>592</v>
      </c>
      <c r="D157" s="34">
        <v>90</v>
      </c>
      <c r="E157" s="34">
        <v>80</v>
      </c>
      <c r="F157" s="34">
        <v>90</v>
      </c>
      <c r="G157" s="34">
        <v>70</v>
      </c>
      <c r="H157" s="34">
        <v>80</v>
      </c>
      <c r="I157" s="34">
        <v>65</v>
      </c>
      <c r="J157" s="34">
        <v>70</v>
      </c>
      <c r="K157" s="34"/>
      <c r="L157" s="34">
        <f t="shared" si="11"/>
        <v>545</v>
      </c>
      <c r="M157" s="35" t="s">
        <v>818</v>
      </c>
      <c r="N157" s="35"/>
      <c r="O157" s="34">
        <v>9</v>
      </c>
      <c r="P157" s="39">
        <v>6</v>
      </c>
    </row>
    <row r="158" spans="2:16" ht="3.75" customHeight="1">
      <c r="B158" s="40"/>
      <c r="C158" s="41"/>
      <c r="D158" s="42"/>
      <c r="E158" s="42"/>
      <c r="F158" s="42"/>
      <c r="G158" s="42"/>
      <c r="H158" s="42"/>
      <c r="I158" s="42"/>
      <c r="J158" s="42"/>
      <c r="K158" s="42"/>
      <c r="L158" s="42"/>
      <c r="M158" s="43"/>
      <c r="N158" s="43"/>
      <c r="O158" s="42"/>
      <c r="P158" s="44"/>
    </row>
    <row r="159" spans="2:16" ht="15" customHeight="1">
      <c r="B159" s="37" t="s">
        <v>627</v>
      </c>
      <c r="C159" s="38" t="s">
        <v>593</v>
      </c>
      <c r="D159" s="34">
        <v>113</v>
      </c>
      <c r="E159" s="34">
        <v>105</v>
      </c>
      <c r="F159" s="34">
        <v>87</v>
      </c>
      <c r="G159" s="34">
        <v>70</v>
      </c>
      <c r="H159" s="34">
        <v>70</v>
      </c>
      <c r="I159" s="34">
        <v>60</v>
      </c>
      <c r="J159" s="34">
        <v>55</v>
      </c>
      <c r="K159" s="34"/>
      <c r="L159" s="34">
        <f t="shared" ref="L159:L172" si="12">D159+E159+F159+G159+H159+I159+J159</f>
        <v>560</v>
      </c>
      <c r="M159" s="35" t="s">
        <v>652</v>
      </c>
      <c r="N159" s="35"/>
      <c r="O159" s="34">
        <v>4</v>
      </c>
      <c r="P159" s="39">
        <v>4</v>
      </c>
    </row>
    <row r="160" spans="2:16" ht="15" customHeight="1">
      <c r="B160" s="37" t="s">
        <v>825</v>
      </c>
      <c r="C160" s="38" t="s">
        <v>593</v>
      </c>
      <c r="D160" s="34">
        <v>70</v>
      </c>
      <c r="E160" s="34">
        <v>75</v>
      </c>
      <c r="F160" s="34">
        <v>90</v>
      </c>
      <c r="G160" s="34">
        <v>75</v>
      </c>
      <c r="H160" s="34">
        <v>83</v>
      </c>
      <c r="I160" s="34">
        <v>99</v>
      </c>
      <c r="J160" s="34">
        <v>60</v>
      </c>
      <c r="K160" s="34"/>
      <c r="L160" s="34">
        <f t="shared" si="12"/>
        <v>552</v>
      </c>
      <c r="M160" s="35" t="s">
        <v>826</v>
      </c>
      <c r="N160" s="35"/>
      <c r="O160" s="34">
        <v>11</v>
      </c>
      <c r="P160" s="39">
        <v>14</v>
      </c>
    </row>
    <row r="161" spans="2:16" ht="15" customHeight="1">
      <c r="B161" s="37" t="s">
        <v>629</v>
      </c>
      <c r="C161" s="38" t="s">
        <v>593</v>
      </c>
      <c r="D161" s="34">
        <v>80</v>
      </c>
      <c r="E161" s="34">
        <v>90</v>
      </c>
      <c r="F161" s="34">
        <v>90</v>
      </c>
      <c r="G161" s="34">
        <v>75</v>
      </c>
      <c r="H161" s="34">
        <v>80</v>
      </c>
      <c r="I161" s="34">
        <v>85</v>
      </c>
      <c r="J161" s="34">
        <v>75</v>
      </c>
      <c r="K161" s="34"/>
      <c r="L161" s="34">
        <f t="shared" si="12"/>
        <v>575</v>
      </c>
      <c r="M161" s="32" t="s">
        <v>814</v>
      </c>
      <c r="N161" s="35"/>
      <c r="O161" s="34">
        <v>5</v>
      </c>
      <c r="P161" s="39">
        <v>5</v>
      </c>
    </row>
    <row r="162" spans="2:16" ht="15" customHeight="1">
      <c r="B162" s="37" t="s">
        <v>630</v>
      </c>
      <c r="C162" s="38" t="s">
        <v>593</v>
      </c>
      <c r="D162" s="34">
        <v>100</v>
      </c>
      <c r="E162" s="34">
        <v>100</v>
      </c>
      <c r="F162" s="34">
        <v>75</v>
      </c>
      <c r="G162" s="34">
        <v>90</v>
      </c>
      <c r="H162" s="34">
        <v>83</v>
      </c>
      <c r="I162" s="34">
        <v>60</v>
      </c>
      <c r="J162" s="34">
        <v>45</v>
      </c>
      <c r="K162" s="34"/>
      <c r="L162" s="34">
        <f t="shared" si="12"/>
        <v>553</v>
      </c>
      <c r="M162" s="35" t="s">
        <v>824</v>
      </c>
      <c r="N162" s="35"/>
      <c r="O162" s="34">
        <v>7</v>
      </c>
      <c r="P162" s="39">
        <v>8</v>
      </c>
    </row>
    <row r="163" spans="2:16" ht="15" customHeight="1">
      <c r="B163" s="37" t="s">
        <v>632</v>
      </c>
      <c r="C163" s="38" t="s">
        <v>593</v>
      </c>
      <c r="D163" s="34">
        <v>80</v>
      </c>
      <c r="E163" s="34">
        <v>90</v>
      </c>
      <c r="F163" s="34">
        <v>105</v>
      </c>
      <c r="G163" s="34">
        <v>100</v>
      </c>
      <c r="H163" s="34">
        <v>75</v>
      </c>
      <c r="I163" s="34">
        <v>75</v>
      </c>
      <c r="J163" s="34">
        <v>50</v>
      </c>
      <c r="K163" s="34"/>
      <c r="L163" s="34">
        <f t="shared" si="12"/>
        <v>575</v>
      </c>
      <c r="M163" s="35" t="s">
        <v>828</v>
      </c>
      <c r="N163" s="35"/>
      <c r="O163" s="34">
        <v>10</v>
      </c>
      <c r="P163" s="39">
        <v>6</v>
      </c>
    </row>
    <row r="164" spans="2:16" ht="15" customHeight="1">
      <c r="B164" s="37" t="s">
        <v>633</v>
      </c>
      <c r="C164" s="38" t="s">
        <v>593</v>
      </c>
      <c r="D164" s="34">
        <v>70</v>
      </c>
      <c r="E164" s="34">
        <v>80</v>
      </c>
      <c r="F164" s="34">
        <v>90</v>
      </c>
      <c r="G164" s="34">
        <v>85</v>
      </c>
      <c r="H164" s="34">
        <v>67</v>
      </c>
      <c r="I164" s="34">
        <v>98</v>
      </c>
      <c r="J164" s="34">
        <v>60</v>
      </c>
      <c r="K164" s="34"/>
      <c r="L164" s="34">
        <f t="shared" si="12"/>
        <v>550</v>
      </c>
      <c r="M164" s="35" t="s">
        <v>656</v>
      </c>
      <c r="N164" s="35"/>
      <c r="O164" s="34">
        <v>8</v>
      </c>
      <c r="P164" s="39">
        <v>12</v>
      </c>
    </row>
    <row r="165" spans="2:16" ht="15" customHeight="1">
      <c r="B165" s="37" t="s">
        <v>816</v>
      </c>
      <c r="C165" s="38" t="s">
        <v>593</v>
      </c>
      <c r="D165" s="34">
        <v>80</v>
      </c>
      <c r="E165" s="34">
        <v>80</v>
      </c>
      <c r="F165" s="34">
        <v>95</v>
      </c>
      <c r="G165" s="34">
        <v>85</v>
      </c>
      <c r="H165" s="34">
        <v>60</v>
      </c>
      <c r="I165" s="34">
        <v>75</v>
      </c>
      <c r="J165" s="34">
        <v>75</v>
      </c>
      <c r="K165" s="34"/>
      <c r="L165" s="34">
        <f t="shared" si="12"/>
        <v>550</v>
      </c>
      <c r="M165" s="35" t="s">
        <v>657</v>
      </c>
      <c r="N165" s="35"/>
      <c r="O165" s="34">
        <v>14</v>
      </c>
      <c r="P165" s="39">
        <v>11</v>
      </c>
    </row>
    <row r="166" spans="2:16" ht="15" customHeight="1">
      <c r="B166" s="37" t="s">
        <v>635</v>
      </c>
      <c r="C166" s="38" t="s">
        <v>593</v>
      </c>
      <c r="D166" s="34">
        <v>80</v>
      </c>
      <c r="E166" s="34">
        <v>85</v>
      </c>
      <c r="F166" s="34">
        <v>100</v>
      </c>
      <c r="G166" s="34">
        <v>90</v>
      </c>
      <c r="H166" s="34">
        <v>80</v>
      </c>
      <c r="I166" s="34">
        <v>67</v>
      </c>
      <c r="J166" s="34">
        <v>50</v>
      </c>
      <c r="K166" s="34"/>
      <c r="L166" s="34">
        <f t="shared" si="12"/>
        <v>552</v>
      </c>
      <c r="M166" s="35" t="s">
        <v>829</v>
      </c>
      <c r="N166" s="35"/>
      <c r="O166" s="34">
        <v>6</v>
      </c>
      <c r="P166" s="39">
        <v>7</v>
      </c>
    </row>
    <row r="167" spans="2:16" ht="15" customHeight="1">
      <c r="B167" s="37" t="s">
        <v>637</v>
      </c>
      <c r="C167" s="38" t="s">
        <v>593</v>
      </c>
      <c r="D167" s="34">
        <v>85</v>
      </c>
      <c r="E167" s="34">
        <v>85</v>
      </c>
      <c r="F167" s="34">
        <v>80</v>
      </c>
      <c r="G167" s="34">
        <v>75</v>
      </c>
      <c r="H167" s="34">
        <v>75</v>
      </c>
      <c r="I167" s="34">
        <v>75</v>
      </c>
      <c r="J167" s="34">
        <v>75</v>
      </c>
      <c r="K167" s="34"/>
      <c r="L167" s="34">
        <f t="shared" si="12"/>
        <v>550</v>
      </c>
      <c r="M167" s="35" t="s">
        <v>626</v>
      </c>
      <c r="N167" s="35"/>
      <c r="O167" s="34">
        <v>16</v>
      </c>
      <c r="P167" s="39">
        <v>13</v>
      </c>
    </row>
    <row r="168" spans="2:16" ht="15" customHeight="1">
      <c r="B168" s="37" t="s">
        <v>638</v>
      </c>
      <c r="C168" s="38" t="s">
        <v>593</v>
      </c>
      <c r="D168" s="34">
        <v>80</v>
      </c>
      <c r="E168" s="34">
        <v>80</v>
      </c>
      <c r="F168" s="34">
        <v>95</v>
      </c>
      <c r="G168" s="34">
        <v>85</v>
      </c>
      <c r="H168" s="34">
        <v>80</v>
      </c>
      <c r="I168" s="34">
        <v>75</v>
      </c>
      <c r="J168" s="34">
        <v>55</v>
      </c>
      <c r="K168" s="34"/>
      <c r="L168" s="34">
        <f t="shared" si="12"/>
        <v>550</v>
      </c>
      <c r="M168" s="35" t="s">
        <v>821</v>
      </c>
      <c r="N168" s="35"/>
      <c r="O168" s="34">
        <v>1</v>
      </c>
      <c r="P168" s="39">
        <v>1</v>
      </c>
    </row>
    <row r="169" spans="2:16" ht="15" customHeight="1">
      <c r="B169" s="37" t="s">
        <v>639</v>
      </c>
      <c r="C169" s="38" t="s">
        <v>593</v>
      </c>
      <c r="D169" s="34">
        <v>140</v>
      </c>
      <c r="E169" s="34">
        <v>132</v>
      </c>
      <c r="F169" s="34">
        <v>75</v>
      </c>
      <c r="G169" s="34">
        <v>70</v>
      </c>
      <c r="H169" s="34">
        <v>67</v>
      </c>
      <c r="I169" s="34">
        <v>60</v>
      </c>
      <c r="J169" s="34">
        <v>37</v>
      </c>
      <c r="K169" s="34"/>
      <c r="L169" s="34">
        <f t="shared" si="12"/>
        <v>581</v>
      </c>
      <c r="M169" s="35" t="s">
        <v>822</v>
      </c>
      <c r="N169" s="35"/>
      <c r="O169" s="34">
        <v>3</v>
      </c>
      <c r="P169" s="39">
        <v>3</v>
      </c>
    </row>
    <row r="170" spans="2:16" ht="15" customHeight="1">
      <c r="B170" s="37" t="s">
        <v>640</v>
      </c>
      <c r="C170" s="38" t="s">
        <v>593</v>
      </c>
      <c r="D170" s="34">
        <v>118</v>
      </c>
      <c r="E170" s="34">
        <v>119</v>
      </c>
      <c r="F170" s="34">
        <v>88</v>
      </c>
      <c r="G170" s="34">
        <v>75</v>
      </c>
      <c r="H170" s="34">
        <v>60</v>
      </c>
      <c r="I170" s="34">
        <v>52</v>
      </c>
      <c r="J170" s="34">
        <v>40</v>
      </c>
      <c r="K170" s="34"/>
      <c r="L170" s="34">
        <f t="shared" si="12"/>
        <v>552</v>
      </c>
      <c r="M170" s="35" t="s">
        <v>823</v>
      </c>
      <c r="N170" s="35"/>
      <c r="O170" s="34">
        <v>2</v>
      </c>
      <c r="P170" s="39">
        <v>2</v>
      </c>
    </row>
    <row r="171" spans="2:16" ht="15" customHeight="1">
      <c r="B171" s="37" t="s">
        <v>817</v>
      </c>
      <c r="C171" s="38" t="s">
        <v>593</v>
      </c>
      <c r="D171" s="34">
        <v>100</v>
      </c>
      <c r="E171" s="34">
        <v>85</v>
      </c>
      <c r="F171" s="34">
        <v>95</v>
      </c>
      <c r="G171" s="34">
        <v>70</v>
      </c>
      <c r="H171" s="34">
        <v>70</v>
      </c>
      <c r="I171" s="34">
        <v>65</v>
      </c>
      <c r="J171" s="34">
        <v>65</v>
      </c>
      <c r="K171" s="34"/>
      <c r="L171" s="34">
        <f t="shared" si="12"/>
        <v>550</v>
      </c>
      <c r="M171" s="35" t="s">
        <v>818</v>
      </c>
      <c r="N171" s="35"/>
      <c r="O171" s="34">
        <v>9</v>
      </c>
      <c r="P171" s="39">
        <v>9</v>
      </c>
    </row>
    <row r="172" spans="2:16" ht="15" customHeight="1">
      <c r="B172" s="37" t="s">
        <v>819</v>
      </c>
      <c r="C172" s="38" t="s">
        <v>593</v>
      </c>
      <c r="D172" s="34">
        <v>75</v>
      </c>
      <c r="E172" s="34">
        <v>75</v>
      </c>
      <c r="F172" s="34">
        <v>100</v>
      </c>
      <c r="G172" s="34">
        <v>80</v>
      </c>
      <c r="H172" s="34">
        <v>80</v>
      </c>
      <c r="I172" s="34">
        <v>75</v>
      </c>
      <c r="J172" s="34">
        <v>75</v>
      </c>
      <c r="K172" s="34"/>
      <c r="L172" s="34">
        <f t="shared" si="12"/>
        <v>560</v>
      </c>
      <c r="M172" s="35" t="s">
        <v>820</v>
      </c>
      <c r="N172" s="35"/>
      <c r="O172" s="34">
        <v>12</v>
      </c>
      <c r="P172" s="39">
        <v>10</v>
      </c>
    </row>
    <row r="173" spans="2:16" ht="3.75" customHeight="1">
      <c r="B173" s="40"/>
      <c r="C173" s="41"/>
      <c r="D173" s="42"/>
      <c r="E173" s="42"/>
      <c r="F173" s="42"/>
      <c r="G173" s="42"/>
      <c r="H173" s="42"/>
      <c r="I173" s="42"/>
      <c r="J173" s="42"/>
      <c r="K173" s="42"/>
      <c r="L173" s="42"/>
      <c r="M173" s="43"/>
      <c r="N173" s="43"/>
      <c r="O173" s="42"/>
      <c r="P173" s="44"/>
    </row>
    <row r="174" spans="2:16" ht="15" customHeight="1">
      <c r="B174" s="37" t="s">
        <v>825</v>
      </c>
      <c r="C174" s="38" t="s">
        <v>594</v>
      </c>
      <c r="D174" s="34">
        <v>60</v>
      </c>
      <c r="E174" s="34">
        <v>75</v>
      </c>
      <c r="F174" s="34">
        <v>90</v>
      </c>
      <c r="G174" s="34">
        <v>75</v>
      </c>
      <c r="H174" s="34">
        <v>83</v>
      </c>
      <c r="I174" s="34">
        <v>109</v>
      </c>
      <c r="J174" s="34">
        <v>60</v>
      </c>
      <c r="K174" s="34"/>
      <c r="L174" s="34">
        <f t="shared" ref="L174:L180" si="13">D174+E174+F174+G174+H174+I174+J174</f>
        <v>552</v>
      </c>
      <c r="M174" s="35" t="s">
        <v>826</v>
      </c>
      <c r="N174" s="35"/>
      <c r="O174" s="34">
        <v>10</v>
      </c>
      <c r="P174" s="39">
        <v>3</v>
      </c>
    </row>
    <row r="175" spans="2:16" ht="15" customHeight="1">
      <c r="B175" s="37" t="s">
        <v>629</v>
      </c>
      <c r="C175" s="38" t="s">
        <v>594</v>
      </c>
      <c r="D175" s="34">
        <v>70</v>
      </c>
      <c r="E175" s="34">
        <v>90</v>
      </c>
      <c r="F175" s="34">
        <v>85</v>
      </c>
      <c r="G175" s="34">
        <v>75</v>
      </c>
      <c r="H175" s="34">
        <v>80</v>
      </c>
      <c r="I175" s="34">
        <v>95</v>
      </c>
      <c r="J175" s="34">
        <v>75</v>
      </c>
      <c r="K175" s="34"/>
      <c r="L175" s="34">
        <f t="shared" si="13"/>
        <v>570</v>
      </c>
      <c r="M175" s="32" t="s">
        <v>814</v>
      </c>
      <c r="N175" s="35"/>
      <c r="O175" s="34">
        <v>5</v>
      </c>
      <c r="P175" s="39">
        <v>1</v>
      </c>
    </row>
    <row r="176" spans="2:16" ht="15" customHeight="1">
      <c r="B176" s="37" t="s">
        <v>631</v>
      </c>
      <c r="C176" s="38" t="s">
        <v>594</v>
      </c>
      <c r="D176" s="34">
        <v>60</v>
      </c>
      <c r="E176" s="34">
        <v>80</v>
      </c>
      <c r="F176" s="34">
        <v>70</v>
      </c>
      <c r="G176" s="34">
        <v>70</v>
      </c>
      <c r="H176" s="34">
        <v>83</v>
      </c>
      <c r="I176" s="34">
        <v>117</v>
      </c>
      <c r="J176" s="34">
        <v>70</v>
      </c>
      <c r="K176" s="34"/>
      <c r="L176" s="34">
        <f t="shared" si="13"/>
        <v>550</v>
      </c>
      <c r="M176" s="35" t="s">
        <v>827</v>
      </c>
      <c r="N176" s="35"/>
      <c r="O176" s="34">
        <v>15</v>
      </c>
      <c r="P176" s="39">
        <v>4</v>
      </c>
    </row>
    <row r="177" spans="2:16" ht="15" customHeight="1">
      <c r="B177" s="37" t="s">
        <v>632</v>
      </c>
      <c r="C177" s="38" t="s">
        <v>594</v>
      </c>
      <c r="D177" s="34">
        <v>70</v>
      </c>
      <c r="E177" s="34">
        <v>90</v>
      </c>
      <c r="F177" s="34">
        <v>100</v>
      </c>
      <c r="G177" s="34">
        <v>100</v>
      </c>
      <c r="H177" s="34">
        <v>75</v>
      </c>
      <c r="I177" s="34">
        <v>85</v>
      </c>
      <c r="J177" s="34">
        <v>50</v>
      </c>
      <c r="K177" s="34"/>
      <c r="L177" s="34">
        <f t="shared" si="13"/>
        <v>570</v>
      </c>
      <c r="M177" s="35" t="s">
        <v>828</v>
      </c>
      <c r="N177" s="35"/>
      <c r="O177" s="34">
        <v>10</v>
      </c>
      <c r="P177" s="39">
        <v>2</v>
      </c>
    </row>
    <row r="178" spans="2:16" ht="15" customHeight="1">
      <c r="B178" s="37" t="s">
        <v>633</v>
      </c>
      <c r="C178" s="38" t="s">
        <v>594</v>
      </c>
      <c r="D178" s="34">
        <v>60</v>
      </c>
      <c r="E178" s="34">
        <v>80</v>
      </c>
      <c r="F178" s="34">
        <v>85</v>
      </c>
      <c r="G178" s="34">
        <v>85</v>
      </c>
      <c r="H178" s="34">
        <v>67</v>
      </c>
      <c r="I178" s="34">
        <v>108</v>
      </c>
      <c r="J178" s="34">
        <v>60</v>
      </c>
      <c r="K178" s="34"/>
      <c r="L178" s="34">
        <f t="shared" si="13"/>
        <v>545</v>
      </c>
      <c r="M178" s="35" t="s">
        <v>656</v>
      </c>
      <c r="N178" s="35"/>
      <c r="O178" s="34">
        <v>8</v>
      </c>
      <c r="P178" s="39">
        <v>6</v>
      </c>
    </row>
    <row r="179" spans="2:16" ht="15" customHeight="1">
      <c r="B179" s="37" t="s">
        <v>830</v>
      </c>
      <c r="C179" s="38" t="s">
        <v>594</v>
      </c>
      <c r="D179" s="34">
        <v>55</v>
      </c>
      <c r="E179" s="34">
        <v>75</v>
      </c>
      <c r="F179" s="34">
        <v>85</v>
      </c>
      <c r="G179" s="34">
        <v>70</v>
      </c>
      <c r="H179" s="34">
        <v>95</v>
      </c>
      <c r="I179" s="34">
        <v>102</v>
      </c>
      <c r="J179" s="34">
        <v>80</v>
      </c>
      <c r="K179" s="34"/>
      <c r="L179" s="34">
        <f t="shared" si="13"/>
        <v>562</v>
      </c>
      <c r="M179" s="35" t="s">
        <v>657</v>
      </c>
      <c r="N179" s="35"/>
      <c r="O179" s="34">
        <v>13</v>
      </c>
      <c r="P179" s="39">
        <v>5</v>
      </c>
    </row>
    <row r="180" spans="2:16" ht="15" customHeight="1">
      <c r="B180" s="37" t="s">
        <v>637</v>
      </c>
      <c r="C180" s="38" t="s">
        <v>594</v>
      </c>
      <c r="D180" s="34">
        <v>75</v>
      </c>
      <c r="E180" s="34">
        <v>85</v>
      </c>
      <c r="F180" s="34">
        <v>75</v>
      </c>
      <c r="G180" s="34">
        <v>75</v>
      </c>
      <c r="H180" s="34">
        <v>75</v>
      </c>
      <c r="I180" s="34">
        <v>85</v>
      </c>
      <c r="J180" s="34">
        <v>75</v>
      </c>
      <c r="K180" s="34"/>
      <c r="L180" s="34">
        <f t="shared" si="13"/>
        <v>545</v>
      </c>
      <c r="M180" s="35" t="s">
        <v>626</v>
      </c>
      <c r="N180" s="35"/>
      <c r="O180" s="34">
        <v>16</v>
      </c>
      <c r="P180" s="39">
        <v>7</v>
      </c>
    </row>
    <row r="182" spans="2:16">
      <c r="B182" s="28" t="s">
        <v>836</v>
      </c>
      <c r="C182" s="51"/>
      <c r="D182" s="51"/>
    </row>
    <row r="183" spans="2:16">
      <c r="B183" s="20">
        <v>1</v>
      </c>
      <c r="C183" s="52" t="s">
        <v>12</v>
      </c>
      <c r="D183" s="53" t="s">
        <v>837</v>
      </c>
    </row>
    <row r="184" spans="2:16">
      <c r="B184" s="20">
        <v>2</v>
      </c>
      <c r="C184" s="52" t="s">
        <v>586</v>
      </c>
      <c r="D184" s="53" t="s">
        <v>838</v>
      </c>
    </row>
    <row r="185" spans="2:16">
      <c r="B185" s="20">
        <v>3</v>
      </c>
      <c r="C185" s="52" t="s">
        <v>591</v>
      </c>
      <c r="D185" s="53" t="s">
        <v>839</v>
      </c>
    </row>
    <row r="186" spans="2:16">
      <c r="B186" s="20">
        <v>4</v>
      </c>
      <c r="C186" s="52" t="s">
        <v>840</v>
      </c>
      <c r="D186" s="53" t="s">
        <v>841</v>
      </c>
    </row>
    <row r="187" spans="2:16">
      <c r="B187" s="20">
        <v>5</v>
      </c>
      <c r="C187" s="52" t="s">
        <v>842</v>
      </c>
    </row>
    <row r="188" spans="2:16">
      <c r="B188" s="1"/>
    </row>
    <row r="189" spans="2:16">
      <c r="B189" s="54" t="s">
        <v>843</v>
      </c>
      <c r="C189" s="51"/>
      <c r="D189" s="51"/>
    </row>
    <row r="190" spans="2:16">
      <c r="B190" s="55">
        <v>1</v>
      </c>
      <c r="C190" s="56" t="s">
        <v>12</v>
      </c>
      <c r="D190" s="53" t="s">
        <v>844</v>
      </c>
    </row>
    <row r="191" spans="2:16">
      <c r="B191" s="55">
        <v>2</v>
      </c>
      <c r="C191" s="56" t="s">
        <v>584</v>
      </c>
      <c r="D191" s="53" t="s">
        <v>845</v>
      </c>
    </row>
    <row r="192" spans="2:16">
      <c r="B192" s="55">
        <v>3</v>
      </c>
      <c r="C192" s="57" t="s">
        <v>594</v>
      </c>
      <c r="D192" s="53" t="s">
        <v>846</v>
      </c>
    </row>
    <row r="193" spans="2:4">
      <c r="B193" s="55">
        <v>4</v>
      </c>
      <c r="C193" s="57" t="s">
        <v>589</v>
      </c>
      <c r="D193" s="53" t="s">
        <v>847</v>
      </c>
    </row>
    <row r="194" spans="2:4">
      <c r="B194" s="55">
        <v>5</v>
      </c>
      <c r="C194" s="57" t="s">
        <v>586</v>
      </c>
      <c r="D194" s="53" t="s">
        <v>848</v>
      </c>
    </row>
    <row r="195" spans="2:4">
      <c r="B195" s="1"/>
    </row>
    <row r="196" spans="2:4">
      <c r="B196" s="28" t="s">
        <v>849</v>
      </c>
      <c r="C196" s="51"/>
      <c r="D196" s="51"/>
    </row>
    <row r="197" spans="2:4">
      <c r="B197" s="55">
        <v>1</v>
      </c>
      <c r="C197" s="1" t="s">
        <v>586</v>
      </c>
      <c r="D197" s="53" t="s">
        <v>850</v>
      </c>
    </row>
    <row r="198" spans="2:4">
      <c r="B198" s="55">
        <v>2</v>
      </c>
      <c r="C198" s="1" t="s">
        <v>591</v>
      </c>
      <c r="D198" s="53" t="s">
        <v>851</v>
      </c>
    </row>
    <row r="199" spans="2:4">
      <c r="B199" s="55">
        <v>3</v>
      </c>
      <c r="C199" s="1" t="s">
        <v>12</v>
      </c>
      <c r="D199" s="53" t="s">
        <v>852</v>
      </c>
    </row>
    <row r="200" spans="2:4">
      <c r="B200" s="55">
        <v>4</v>
      </c>
      <c r="C200" s="1" t="s">
        <v>580</v>
      </c>
      <c r="D200" s="53" t="s">
        <v>841</v>
      </c>
    </row>
    <row r="201" spans="2:4">
      <c r="B201" s="55">
        <v>5</v>
      </c>
      <c r="C201" s="1" t="s">
        <v>842</v>
      </c>
      <c r="D201" s="53" t="s">
        <v>853</v>
      </c>
    </row>
    <row r="202" spans="2:4">
      <c r="B202" s="1"/>
    </row>
    <row r="203" spans="2:4">
      <c r="B203" s="28" t="s">
        <v>854</v>
      </c>
      <c r="C203" s="51"/>
      <c r="D203" s="51"/>
    </row>
    <row r="204" spans="2:4">
      <c r="B204" s="55">
        <v>1</v>
      </c>
      <c r="C204" s="1" t="s">
        <v>12</v>
      </c>
      <c r="D204" s="53" t="s">
        <v>855</v>
      </c>
    </row>
    <row r="205" spans="2:4">
      <c r="B205" s="55">
        <v>2</v>
      </c>
      <c r="C205" s="1" t="s">
        <v>586</v>
      </c>
      <c r="D205" s="53" t="s">
        <v>856</v>
      </c>
    </row>
    <row r="206" spans="2:4">
      <c r="B206" s="55">
        <v>3</v>
      </c>
      <c r="C206" s="1" t="s">
        <v>591</v>
      </c>
      <c r="D206" s="53" t="s">
        <v>857</v>
      </c>
    </row>
    <row r="207" spans="2:4">
      <c r="B207" s="55">
        <v>4</v>
      </c>
      <c r="C207" s="1" t="s">
        <v>840</v>
      </c>
    </row>
    <row r="208" spans="2:4">
      <c r="B208" s="55">
        <v>5</v>
      </c>
      <c r="C208" s="1" t="s">
        <v>858</v>
      </c>
    </row>
  </sheetData>
  <conditionalFormatting sqref="L57:L61"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63:L67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69:L73"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75:L83"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85:L89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91:L96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98:L103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105:L107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109:L114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116:L124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126:L130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132:L141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143:L150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152:L157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159:L172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174:L180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57:P61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63:P67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69:P73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75:P83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85:P89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91:P96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98:P103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105:P107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109:P114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116:P124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126:P130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132:P141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143:P150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152:P157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159:P172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174:P180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R147"/>
  <sheetViews>
    <sheetView showGridLines="0" zoomScaleNormal="100" workbookViewId="0">
      <pane ySplit="2" topLeftCell="A3" activePane="bottomLeft" state="frozen"/>
      <selection pane="bottomLeft" activeCell="A3" sqref="A3"/>
    </sheetView>
  </sheetViews>
  <sheetFormatPr defaultRowHeight="15"/>
  <cols>
    <col min="1" max="1" width="2.85546875" customWidth="1"/>
    <col min="2" max="2" width="23" bestFit="1" customWidth="1"/>
    <col min="3" max="3" width="7.7109375" bestFit="1" customWidth="1"/>
    <col min="4" max="4" width="4.5703125" customWidth="1"/>
    <col min="5" max="5" width="6.5703125" bestFit="1" customWidth="1"/>
    <col min="6" max="6" width="3.5703125" customWidth="1"/>
    <col min="7" max="8" width="5" customWidth="1"/>
    <col min="9" max="9" width="0.7109375" customWidth="1"/>
    <col min="10" max="16" width="5" customWidth="1"/>
    <col min="17" max="17" width="0.7109375" customWidth="1"/>
    <col min="18" max="22" width="4.28515625" customWidth="1"/>
    <col min="23" max="23" width="0.7109375" customWidth="1"/>
    <col min="24" max="26" width="4.28515625" customWidth="1"/>
    <col min="27" max="27" width="5" customWidth="1"/>
    <col min="28" max="28" width="7.5703125" bestFit="1" customWidth="1"/>
    <col min="29" max="29" width="5.140625" customWidth="1"/>
    <col min="30" max="30" width="6.42578125" bestFit="1" customWidth="1"/>
    <col min="31" max="35" width="4.28515625" customWidth="1"/>
    <col min="37" max="44" width="4.28515625" customWidth="1"/>
    <col min="45" max="45" width="6.42578125" bestFit="1" customWidth="1"/>
    <col min="46" max="46" width="6.28515625" bestFit="1" customWidth="1"/>
    <col min="47" max="47" width="6.7109375" bestFit="1" customWidth="1"/>
    <col min="48" max="48" width="6.5703125" bestFit="1" customWidth="1"/>
  </cols>
  <sheetData>
    <row r="1" spans="2:43" ht="69.75">
      <c r="D1" s="15" t="s">
        <v>899</v>
      </c>
      <c r="E1" s="15" t="s">
        <v>121</v>
      </c>
      <c r="F1" s="15" t="s">
        <v>73</v>
      </c>
      <c r="G1" s="15" t="s">
        <v>900</v>
      </c>
      <c r="H1" s="15" t="s">
        <v>901</v>
      </c>
      <c r="I1" s="15"/>
      <c r="J1" s="15" t="s">
        <v>643</v>
      </c>
      <c r="K1" s="15" t="s">
        <v>644</v>
      </c>
      <c r="L1" s="15" t="s">
        <v>646</v>
      </c>
      <c r="M1" s="15" t="s">
        <v>645</v>
      </c>
      <c r="N1" s="15" t="s">
        <v>648</v>
      </c>
      <c r="O1" s="15" t="s">
        <v>647</v>
      </c>
      <c r="P1" s="15" t="s">
        <v>649</v>
      </c>
      <c r="Q1" s="15"/>
      <c r="R1" s="15" t="s">
        <v>902</v>
      </c>
      <c r="S1" s="15" t="s">
        <v>903</v>
      </c>
      <c r="T1" s="15" t="s">
        <v>904</v>
      </c>
      <c r="U1" s="15" t="s">
        <v>905</v>
      </c>
      <c r="V1" s="15" t="s">
        <v>906</v>
      </c>
      <c r="W1" s="15"/>
      <c r="X1" s="15" t="s">
        <v>907</v>
      </c>
      <c r="Y1" s="15" t="s">
        <v>908</v>
      </c>
      <c r="Z1" s="15" t="s">
        <v>909</v>
      </c>
      <c r="AA1" s="15" t="s">
        <v>910</v>
      </c>
      <c r="AB1" s="15" t="s">
        <v>316</v>
      </c>
      <c r="AC1" s="15" t="s">
        <v>611</v>
      </c>
      <c r="AD1" s="15" t="s">
        <v>911</v>
      </c>
      <c r="AE1" s="15" t="s">
        <v>912</v>
      </c>
      <c r="AF1" s="15" t="s">
        <v>551</v>
      </c>
      <c r="AG1" s="15" t="s">
        <v>552</v>
      </c>
      <c r="AH1" s="15" t="s">
        <v>616</v>
      </c>
      <c r="AI1" s="15" t="s">
        <v>545</v>
      </c>
      <c r="AJ1" s="15" t="s">
        <v>598</v>
      </c>
      <c r="AK1" s="15" t="s">
        <v>554</v>
      </c>
      <c r="AL1" s="15" t="s">
        <v>913</v>
      </c>
      <c r="AM1" s="15" t="s">
        <v>602</v>
      </c>
      <c r="AN1" s="15" t="s">
        <v>914</v>
      </c>
      <c r="AO1" s="15" t="s">
        <v>915</v>
      </c>
      <c r="AP1" s="15" t="s">
        <v>916</v>
      </c>
      <c r="AQ1" s="15" t="s">
        <v>917</v>
      </c>
    </row>
    <row r="2" spans="2:43">
      <c r="B2" t="s">
        <v>303</v>
      </c>
      <c r="C2" t="s">
        <v>121</v>
      </c>
      <c r="D2" s="92" t="s">
        <v>419</v>
      </c>
      <c r="E2" s="92" t="s">
        <v>420</v>
      </c>
      <c r="F2" s="92" t="s">
        <v>421</v>
      </c>
      <c r="G2" s="92" t="s">
        <v>422</v>
      </c>
      <c r="H2" s="92" t="s">
        <v>423</v>
      </c>
      <c r="I2" s="92" t="s">
        <v>918</v>
      </c>
      <c r="J2" s="92" t="s">
        <v>424</v>
      </c>
      <c r="K2" s="92" t="s">
        <v>425</v>
      </c>
      <c r="L2" s="92" t="s">
        <v>426</v>
      </c>
      <c r="M2" s="92" t="s">
        <v>427</v>
      </c>
      <c r="N2" s="92" t="s">
        <v>919</v>
      </c>
      <c r="O2" s="92" t="s">
        <v>920</v>
      </c>
      <c r="P2" s="92" t="s">
        <v>921</v>
      </c>
      <c r="Q2" s="92" t="s">
        <v>340</v>
      </c>
      <c r="R2" s="92" t="s">
        <v>922</v>
      </c>
      <c r="S2" s="92" t="s">
        <v>923</v>
      </c>
      <c r="T2" s="92" t="s">
        <v>924</v>
      </c>
      <c r="U2" s="92" t="s">
        <v>925</v>
      </c>
      <c r="V2" s="92" t="s">
        <v>926</v>
      </c>
      <c r="W2" s="92" t="s">
        <v>341</v>
      </c>
      <c r="X2" s="92" t="s">
        <v>927</v>
      </c>
      <c r="Y2" s="92" t="s">
        <v>928</v>
      </c>
      <c r="Z2" s="92" t="s">
        <v>929</v>
      </c>
      <c r="AA2" s="92" t="s">
        <v>930</v>
      </c>
      <c r="AB2" s="92" t="s">
        <v>931</v>
      </c>
      <c r="AC2" s="92" t="s">
        <v>932</v>
      </c>
      <c r="AD2" s="92" t="s">
        <v>933</v>
      </c>
      <c r="AE2" s="92" t="s">
        <v>934</v>
      </c>
      <c r="AF2" s="92" t="s">
        <v>935</v>
      </c>
      <c r="AG2" s="92" t="s">
        <v>936</v>
      </c>
      <c r="AH2" s="92" t="s">
        <v>937</v>
      </c>
      <c r="AI2" s="92" t="s">
        <v>938</v>
      </c>
      <c r="AJ2" s="92" t="s">
        <v>939</v>
      </c>
      <c r="AK2" s="92" t="s">
        <v>940</v>
      </c>
      <c r="AL2" s="92" t="s">
        <v>941</v>
      </c>
      <c r="AM2" s="92" t="s">
        <v>942</v>
      </c>
      <c r="AN2" s="92" t="s">
        <v>943</v>
      </c>
      <c r="AO2" s="92" t="s">
        <v>944</v>
      </c>
      <c r="AP2" s="92" t="s">
        <v>945</v>
      </c>
      <c r="AQ2" s="93" t="s">
        <v>626</v>
      </c>
    </row>
    <row r="3" spans="2:43">
      <c r="B3" s="94" t="s">
        <v>946</v>
      </c>
      <c r="C3" s="94" t="s">
        <v>585</v>
      </c>
      <c r="D3" s="95">
        <v>1</v>
      </c>
      <c r="E3" s="95" t="s">
        <v>593</v>
      </c>
      <c r="F3" s="95">
        <v>1</v>
      </c>
      <c r="G3" s="95">
        <v>23</v>
      </c>
      <c r="H3" s="95">
        <v>34</v>
      </c>
      <c r="I3" s="96"/>
      <c r="J3" s="95">
        <v>78</v>
      </c>
      <c r="K3" s="95">
        <v>78</v>
      </c>
      <c r="L3" s="95">
        <v>73</v>
      </c>
      <c r="M3" s="95">
        <v>78</v>
      </c>
      <c r="N3" s="95">
        <v>68</v>
      </c>
      <c r="O3" s="95">
        <v>73</v>
      </c>
      <c r="P3" s="95">
        <v>68</v>
      </c>
      <c r="Q3" s="96"/>
      <c r="R3" s="95">
        <v>1</v>
      </c>
      <c r="S3" s="95">
        <v>1</v>
      </c>
      <c r="T3" s="95">
        <v>1</v>
      </c>
      <c r="U3" s="95">
        <v>1</v>
      </c>
      <c r="V3" s="95">
        <v>1</v>
      </c>
      <c r="W3" s="96"/>
      <c r="X3" s="95">
        <v>1</v>
      </c>
      <c r="Y3" s="95">
        <v>5</v>
      </c>
      <c r="Z3" s="95">
        <v>2</v>
      </c>
      <c r="AA3" s="97">
        <v>0</v>
      </c>
      <c r="AB3" s="97"/>
      <c r="AC3" s="95"/>
      <c r="AD3" s="95"/>
      <c r="AE3" s="95"/>
      <c r="AF3" s="95"/>
      <c r="AG3" s="95"/>
      <c r="AH3" s="95"/>
      <c r="AI3" s="95"/>
      <c r="AJ3" s="98"/>
      <c r="AK3" s="98"/>
      <c r="AL3" s="95"/>
      <c r="AM3" s="95"/>
      <c r="AN3" s="95"/>
      <c r="AO3" s="95"/>
      <c r="AP3" s="95"/>
      <c r="AQ3" s="95"/>
    </row>
    <row r="4" spans="2:43" ht="15" customHeight="1">
      <c r="B4" s="99" t="s">
        <v>947</v>
      </c>
      <c r="C4" s="99" t="s">
        <v>948</v>
      </c>
      <c r="D4" s="95">
        <v>1</v>
      </c>
      <c r="E4" s="95" t="s">
        <v>593</v>
      </c>
      <c r="F4" s="95">
        <v>1</v>
      </c>
      <c r="G4" s="95">
        <v>30</v>
      </c>
      <c r="H4" s="95">
        <v>34</v>
      </c>
      <c r="I4" s="96"/>
      <c r="J4" s="95">
        <v>78</v>
      </c>
      <c r="K4" s="95">
        <v>78</v>
      </c>
      <c r="L4" s="95">
        <v>73</v>
      </c>
      <c r="M4" s="95">
        <v>78</v>
      </c>
      <c r="N4" s="95">
        <v>68</v>
      </c>
      <c r="O4" s="95">
        <v>73</v>
      </c>
      <c r="P4" s="95">
        <v>68</v>
      </c>
      <c r="Q4" s="96"/>
      <c r="R4" s="95">
        <v>1</v>
      </c>
      <c r="S4" s="95">
        <v>1</v>
      </c>
      <c r="T4" s="95">
        <v>1</v>
      </c>
      <c r="U4" s="95">
        <v>1</v>
      </c>
      <c r="V4" s="95">
        <v>1</v>
      </c>
      <c r="W4" s="96"/>
      <c r="X4" s="95">
        <v>5</v>
      </c>
      <c r="Y4" s="95">
        <v>10</v>
      </c>
      <c r="Z4" s="95">
        <v>2</v>
      </c>
      <c r="AA4" s="97">
        <v>0</v>
      </c>
      <c r="AB4" s="95"/>
      <c r="AC4" s="95"/>
      <c r="AD4" s="95"/>
      <c r="AE4" s="95"/>
      <c r="AF4" s="98"/>
      <c r="AG4" s="98"/>
      <c r="AH4" s="95"/>
      <c r="AI4" s="98"/>
      <c r="AJ4" s="95"/>
      <c r="AK4" s="98"/>
      <c r="AL4" s="95"/>
      <c r="AM4" s="95"/>
      <c r="AN4" s="95"/>
      <c r="AO4" s="95"/>
      <c r="AP4" s="95"/>
      <c r="AQ4" s="98" t="s">
        <v>862</v>
      </c>
    </row>
    <row r="5" spans="2:43" ht="15" customHeight="1">
      <c r="B5" s="94" t="s">
        <v>949</v>
      </c>
      <c r="C5" s="94" t="s">
        <v>585</v>
      </c>
      <c r="D5" s="95">
        <v>2</v>
      </c>
      <c r="E5" s="95" t="s">
        <v>593</v>
      </c>
      <c r="F5" s="95">
        <v>4</v>
      </c>
      <c r="G5" s="95">
        <v>75</v>
      </c>
      <c r="H5" s="95">
        <v>60</v>
      </c>
      <c r="I5" s="96"/>
      <c r="J5" s="95">
        <v>85</v>
      </c>
      <c r="K5" s="95">
        <v>85</v>
      </c>
      <c r="L5" s="95">
        <v>80</v>
      </c>
      <c r="M5" s="95">
        <v>85</v>
      </c>
      <c r="N5" s="95">
        <v>75</v>
      </c>
      <c r="O5" s="95">
        <v>80</v>
      </c>
      <c r="P5" s="95">
        <v>75</v>
      </c>
      <c r="Q5" s="96"/>
      <c r="R5" s="95">
        <v>2</v>
      </c>
      <c r="S5" s="95">
        <v>2</v>
      </c>
      <c r="T5" s="95">
        <v>2</v>
      </c>
      <c r="U5" s="95">
        <v>2</v>
      </c>
      <c r="V5" s="95">
        <v>2</v>
      </c>
      <c r="W5" s="96"/>
      <c r="X5" s="95">
        <v>2</v>
      </c>
      <c r="Y5" s="95">
        <v>7</v>
      </c>
      <c r="Z5" s="95">
        <v>6</v>
      </c>
      <c r="AA5" s="97">
        <v>0</v>
      </c>
      <c r="AB5" s="97"/>
      <c r="AC5" s="95"/>
      <c r="AD5" s="95"/>
      <c r="AE5" s="95"/>
      <c r="AF5" s="95"/>
      <c r="AG5" s="95"/>
      <c r="AH5" s="95"/>
      <c r="AI5" s="95"/>
      <c r="AJ5" s="98"/>
      <c r="AK5" s="98"/>
      <c r="AL5" s="95"/>
      <c r="AM5" s="95"/>
      <c r="AN5" s="95"/>
      <c r="AO5" s="95"/>
      <c r="AP5" s="95"/>
      <c r="AQ5" s="95"/>
    </row>
    <row r="6" spans="2:43">
      <c r="B6" s="100" t="s">
        <v>950</v>
      </c>
      <c r="C6" s="100" t="s">
        <v>13</v>
      </c>
      <c r="D6" s="95">
        <v>2</v>
      </c>
      <c r="E6" s="95" t="s">
        <v>593</v>
      </c>
      <c r="F6" s="95">
        <v>6</v>
      </c>
      <c r="G6" s="95">
        <v>80</v>
      </c>
      <c r="H6" s="95">
        <v>70</v>
      </c>
      <c r="I6" s="96"/>
      <c r="J6" s="95">
        <v>88</v>
      </c>
      <c r="K6" s="95">
        <v>88</v>
      </c>
      <c r="L6" s="95">
        <v>83</v>
      </c>
      <c r="M6" s="95">
        <v>88</v>
      </c>
      <c r="N6" s="95">
        <v>78</v>
      </c>
      <c r="O6" s="95">
        <v>83</v>
      </c>
      <c r="P6" s="95">
        <v>78</v>
      </c>
      <c r="Q6" s="96"/>
      <c r="R6" s="95">
        <v>4</v>
      </c>
      <c r="S6" s="95">
        <v>4</v>
      </c>
      <c r="T6" s="95">
        <v>4</v>
      </c>
      <c r="U6" s="95">
        <v>144</v>
      </c>
      <c r="V6" s="95">
        <v>4</v>
      </c>
      <c r="W6" s="96"/>
      <c r="X6" s="95">
        <v>5</v>
      </c>
      <c r="Y6" s="95">
        <v>12</v>
      </c>
      <c r="Z6" s="95">
        <v>9</v>
      </c>
      <c r="AA6" s="97">
        <v>0</v>
      </c>
      <c r="AB6" s="95"/>
      <c r="AC6" s="95"/>
      <c r="AD6" s="95">
        <v>7</v>
      </c>
      <c r="AE6" s="95"/>
      <c r="AF6" s="95"/>
      <c r="AG6" s="95"/>
      <c r="AH6" s="98"/>
      <c r="AI6" s="95"/>
      <c r="AJ6" s="95"/>
      <c r="AK6" s="95"/>
      <c r="AL6" s="98"/>
      <c r="AM6" s="95"/>
      <c r="AN6" s="95"/>
      <c r="AO6" s="95"/>
      <c r="AP6" s="95"/>
      <c r="AQ6" s="98" t="s">
        <v>862</v>
      </c>
    </row>
    <row r="7" spans="2:43">
      <c r="B7" s="100" t="s">
        <v>951</v>
      </c>
      <c r="C7" s="100" t="s">
        <v>13</v>
      </c>
      <c r="D7" s="95">
        <v>3</v>
      </c>
      <c r="E7" s="95" t="s">
        <v>593</v>
      </c>
      <c r="F7" s="95">
        <v>6</v>
      </c>
      <c r="G7" s="95">
        <v>50</v>
      </c>
      <c r="H7" s="95">
        <v>64</v>
      </c>
      <c r="I7" s="96"/>
      <c r="J7" s="95">
        <v>88</v>
      </c>
      <c r="K7" s="95">
        <v>88</v>
      </c>
      <c r="L7" s="95">
        <v>83</v>
      </c>
      <c r="M7" s="95">
        <v>88</v>
      </c>
      <c r="N7" s="95">
        <v>78</v>
      </c>
      <c r="O7" s="95">
        <v>83</v>
      </c>
      <c r="P7" s="95">
        <v>78</v>
      </c>
      <c r="Q7" s="96"/>
      <c r="R7" s="95">
        <v>4</v>
      </c>
      <c r="S7" s="95">
        <v>4</v>
      </c>
      <c r="T7" s="95">
        <v>144</v>
      </c>
      <c r="U7" s="95">
        <v>4</v>
      </c>
      <c r="V7" s="95">
        <v>4</v>
      </c>
      <c r="W7" s="96"/>
      <c r="X7" s="95">
        <v>5</v>
      </c>
      <c r="Y7" s="95">
        <v>12</v>
      </c>
      <c r="Z7" s="95">
        <v>9</v>
      </c>
      <c r="AA7" s="97">
        <v>0</v>
      </c>
      <c r="AB7" s="95"/>
      <c r="AC7" s="95">
        <v>8</v>
      </c>
      <c r="AD7" s="95">
        <v>7</v>
      </c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8" t="s">
        <v>862</v>
      </c>
    </row>
    <row r="8" spans="2:43">
      <c r="B8" s="100" t="s">
        <v>952</v>
      </c>
      <c r="C8" s="100" t="s">
        <v>13</v>
      </c>
      <c r="D8" s="95">
        <v>4</v>
      </c>
      <c r="E8" s="95" t="s">
        <v>593</v>
      </c>
      <c r="F8" s="95">
        <v>6</v>
      </c>
      <c r="G8" s="95">
        <v>75</v>
      </c>
      <c r="H8" s="95">
        <v>77</v>
      </c>
      <c r="I8" s="96"/>
      <c r="J8" s="95">
        <v>88</v>
      </c>
      <c r="K8" s="95">
        <v>88</v>
      </c>
      <c r="L8" s="95">
        <v>83</v>
      </c>
      <c r="M8" s="95">
        <v>88</v>
      </c>
      <c r="N8" s="95">
        <v>78</v>
      </c>
      <c r="O8" s="95">
        <v>83</v>
      </c>
      <c r="P8" s="95">
        <v>78</v>
      </c>
      <c r="Q8" s="96"/>
      <c r="R8" s="95">
        <v>4</v>
      </c>
      <c r="S8" s="95">
        <v>144</v>
      </c>
      <c r="T8" s="95">
        <v>4</v>
      </c>
      <c r="U8" s="95">
        <v>4</v>
      </c>
      <c r="V8" s="95">
        <v>4</v>
      </c>
      <c r="W8" s="96"/>
      <c r="X8" s="95">
        <v>5</v>
      </c>
      <c r="Y8" s="95">
        <v>12</v>
      </c>
      <c r="Z8" s="95">
        <v>9</v>
      </c>
      <c r="AA8" s="97">
        <v>0</v>
      </c>
      <c r="AB8" s="95"/>
      <c r="AC8" s="95"/>
      <c r="AD8" s="95"/>
      <c r="AE8" s="95"/>
      <c r="AF8" s="95"/>
      <c r="AG8" s="95"/>
      <c r="AH8" s="98" t="s">
        <v>862</v>
      </c>
      <c r="AI8" s="95"/>
      <c r="AJ8" s="95"/>
      <c r="AK8" s="95"/>
      <c r="AL8" s="98"/>
      <c r="AM8" s="95"/>
      <c r="AN8" s="95"/>
      <c r="AO8" s="95"/>
      <c r="AP8" s="95"/>
      <c r="AQ8" s="98" t="s">
        <v>862</v>
      </c>
    </row>
    <row r="9" spans="2:43">
      <c r="B9" s="99" t="s">
        <v>953</v>
      </c>
      <c r="C9" s="99" t="s">
        <v>948</v>
      </c>
      <c r="D9" s="95">
        <v>4</v>
      </c>
      <c r="E9" s="95" t="s">
        <v>593</v>
      </c>
      <c r="F9" s="95">
        <v>5</v>
      </c>
      <c r="G9" s="95">
        <v>90</v>
      </c>
      <c r="H9" s="95">
        <v>67</v>
      </c>
      <c r="I9" s="96"/>
      <c r="J9" s="95">
        <v>86</v>
      </c>
      <c r="K9" s="95">
        <v>86</v>
      </c>
      <c r="L9" s="95">
        <v>81</v>
      </c>
      <c r="M9" s="95">
        <v>86</v>
      </c>
      <c r="N9" s="95">
        <v>76</v>
      </c>
      <c r="O9" s="95">
        <v>81</v>
      </c>
      <c r="P9" s="95">
        <v>76</v>
      </c>
      <c r="Q9" s="96"/>
      <c r="R9" s="95">
        <v>3</v>
      </c>
      <c r="S9" s="95">
        <v>3</v>
      </c>
      <c r="T9" s="95">
        <v>3</v>
      </c>
      <c r="U9" s="95">
        <v>3</v>
      </c>
      <c r="V9" s="95">
        <v>3</v>
      </c>
      <c r="W9" s="96"/>
      <c r="X9" s="95">
        <v>6</v>
      </c>
      <c r="Y9" s="95">
        <v>12</v>
      </c>
      <c r="Z9" s="95">
        <v>8</v>
      </c>
      <c r="AA9" s="97">
        <v>0</v>
      </c>
      <c r="AB9" s="95"/>
      <c r="AC9" s="95"/>
      <c r="AD9" s="95"/>
      <c r="AE9" s="95"/>
      <c r="AF9" s="98"/>
      <c r="AG9" s="98"/>
      <c r="AH9" s="95"/>
      <c r="AI9" s="98"/>
      <c r="AJ9" s="95"/>
      <c r="AK9" s="98"/>
      <c r="AL9" s="95"/>
      <c r="AM9" s="95"/>
      <c r="AN9" s="95"/>
      <c r="AO9" s="95"/>
      <c r="AP9" s="95"/>
      <c r="AQ9" s="98" t="s">
        <v>862</v>
      </c>
    </row>
    <row r="10" spans="2:43">
      <c r="B10" s="100" t="s">
        <v>954</v>
      </c>
      <c r="C10" s="100" t="s">
        <v>13</v>
      </c>
      <c r="D10" s="95">
        <v>5</v>
      </c>
      <c r="E10" s="95" t="s">
        <v>593</v>
      </c>
      <c r="F10" s="95">
        <v>6</v>
      </c>
      <c r="G10" s="95">
        <v>95</v>
      </c>
      <c r="H10" s="95">
        <v>96</v>
      </c>
      <c r="I10" s="96"/>
      <c r="J10" s="95">
        <v>88</v>
      </c>
      <c r="K10" s="95">
        <v>88</v>
      </c>
      <c r="L10" s="95">
        <v>83</v>
      </c>
      <c r="M10" s="95">
        <v>88</v>
      </c>
      <c r="N10" s="95">
        <v>78</v>
      </c>
      <c r="O10" s="95">
        <v>83</v>
      </c>
      <c r="P10" s="95">
        <v>78</v>
      </c>
      <c r="Q10" s="96"/>
      <c r="R10" s="95">
        <v>4</v>
      </c>
      <c r="S10" s="95">
        <v>4</v>
      </c>
      <c r="T10" s="95">
        <v>4</v>
      </c>
      <c r="U10" s="95">
        <v>4</v>
      </c>
      <c r="V10" s="95">
        <v>144</v>
      </c>
      <c r="W10" s="96"/>
      <c r="X10" s="95">
        <v>5</v>
      </c>
      <c r="Y10" s="95">
        <v>12</v>
      </c>
      <c r="Z10" s="95">
        <v>9</v>
      </c>
      <c r="AA10" s="97">
        <v>0</v>
      </c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8" t="s">
        <v>862</v>
      </c>
    </row>
    <row r="11" spans="2:43">
      <c r="B11" s="100" t="s">
        <v>955</v>
      </c>
      <c r="C11" s="100" t="s">
        <v>13</v>
      </c>
      <c r="D11" s="95">
        <v>6</v>
      </c>
      <c r="E11" s="95" t="s">
        <v>593</v>
      </c>
      <c r="F11" s="95">
        <v>9</v>
      </c>
      <c r="G11" s="95">
        <v>200</v>
      </c>
      <c r="H11" s="95">
        <v>94</v>
      </c>
      <c r="I11" s="96"/>
      <c r="J11" s="95">
        <v>92</v>
      </c>
      <c r="K11" s="95">
        <v>92</v>
      </c>
      <c r="L11" s="95">
        <v>87</v>
      </c>
      <c r="M11" s="95">
        <v>92</v>
      </c>
      <c r="N11" s="95">
        <v>82</v>
      </c>
      <c r="O11" s="95">
        <v>87</v>
      </c>
      <c r="P11" s="95">
        <v>82</v>
      </c>
      <c r="Q11" s="96"/>
      <c r="R11" s="95">
        <v>6</v>
      </c>
      <c r="S11" s="95">
        <v>6</v>
      </c>
      <c r="T11" s="95">
        <v>6</v>
      </c>
      <c r="U11" s="95">
        <v>144</v>
      </c>
      <c r="V11" s="95">
        <v>6</v>
      </c>
      <c r="W11" s="96"/>
      <c r="X11" s="95">
        <v>7</v>
      </c>
      <c r="Y11" s="95">
        <v>16</v>
      </c>
      <c r="Z11" s="95">
        <v>14</v>
      </c>
      <c r="AA11" s="97">
        <v>0</v>
      </c>
      <c r="AB11" s="95"/>
      <c r="AC11" s="95"/>
      <c r="AD11" s="95">
        <v>10</v>
      </c>
      <c r="AE11" s="95"/>
      <c r="AF11" s="95"/>
      <c r="AG11" s="95"/>
      <c r="AH11" s="95"/>
      <c r="AI11" s="98" t="s">
        <v>862</v>
      </c>
      <c r="AJ11" s="95"/>
      <c r="AK11" s="95"/>
      <c r="AL11" s="95"/>
      <c r="AM11" s="95"/>
      <c r="AN11" s="95"/>
      <c r="AO11" s="95"/>
      <c r="AP11" s="95"/>
      <c r="AQ11" s="98" t="s">
        <v>862</v>
      </c>
    </row>
    <row r="12" spans="2:43">
      <c r="B12" s="100" t="s">
        <v>956</v>
      </c>
      <c r="C12" s="100" t="s">
        <v>13</v>
      </c>
      <c r="D12" s="95">
        <v>7</v>
      </c>
      <c r="E12" s="95" t="s">
        <v>593</v>
      </c>
      <c r="F12" s="95">
        <v>9</v>
      </c>
      <c r="G12" s="95">
        <v>125</v>
      </c>
      <c r="H12" s="95">
        <v>85</v>
      </c>
      <c r="I12" s="96"/>
      <c r="J12" s="95">
        <v>92</v>
      </c>
      <c r="K12" s="95">
        <v>92</v>
      </c>
      <c r="L12" s="95">
        <v>87</v>
      </c>
      <c r="M12" s="95">
        <v>92</v>
      </c>
      <c r="N12" s="95">
        <v>82</v>
      </c>
      <c r="O12" s="95">
        <v>87</v>
      </c>
      <c r="P12" s="95">
        <v>82</v>
      </c>
      <c r="Q12" s="96"/>
      <c r="R12" s="95">
        <v>6</v>
      </c>
      <c r="S12" s="95">
        <v>6</v>
      </c>
      <c r="T12" s="95">
        <v>144</v>
      </c>
      <c r="U12" s="95">
        <v>6</v>
      </c>
      <c r="V12" s="95">
        <v>6</v>
      </c>
      <c r="W12" s="96"/>
      <c r="X12" s="95">
        <v>7</v>
      </c>
      <c r="Y12" s="95">
        <v>16</v>
      </c>
      <c r="Z12" s="95">
        <v>14</v>
      </c>
      <c r="AA12" s="97">
        <v>0</v>
      </c>
      <c r="AB12" s="95"/>
      <c r="AC12" s="95">
        <v>11</v>
      </c>
      <c r="AD12" s="95">
        <v>10</v>
      </c>
      <c r="AE12" s="95"/>
      <c r="AF12" s="95"/>
      <c r="AG12" s="95"/>
      <c r="AH12" s="95"/>
      <c r="AI12" s="98" t="s">
        <v>862</v>
      </c>
      <c r="AJ12" s="95"/>
      <c r="AK12" s="95"/>
      <c r="AL12" s="95"/>
      <c r="AM12" s="95"/>
      <c r="AN12" s="95"/>
      <c r="AO12" s="95"/>
      <c r="AP12" s="95"/>
      <c r="AQ12" s="98" t="s">
        <v>862</v>
      </c>
    </row>
    <row r="13" spans="2:43">
      <c r="B13" s="94" t="s">
        <v>957</v>
      </c>
      <c r="C13" s="94" t="s">
        <v>585</v>
      </c>
      <c r="D13" s="95">
        <v>7</v>
      </c>
      <c r="E13" s="95" t="s">
        <v>593</v>
      </c>
      <c r="F13" s="95">
        <v>8</v>
      </c>
      <c r="G13" s="95">
        <v>150</v>
      </c>
      <c r="H13" s="95">
        <v>94</v>
      </c>
      <c r="I13" s="96"/>
      <c r="J13" s="95">
        <v>91</v>
      </c>
      <c r="K13" s="95">
        <v>91</v>
      </c>
      <c r="L13" s="95">
        <v>86</v>
      </c>
      <c r="M13" s="95">
        <v>91</v>
      </c>
      <c r="N13" s="95">
        <v>81</v>
      </c>
      <c r="O13" s="95">
        <v>86</v>
      </c>
      <c r="P13" s="95">
        <v>81</v>
      </c>
      <c r="Q13" s="96"/>
      <c r="R13" s="95">
        <v>5</v>
      </c>
      <c r="S13" s="95">
        <v>5</v>
      </c>
      <c r="T13" s="95">
        <v>5</v>
      </c>
      <c r="U13" s="95">
        <v>5</v>
      </c>
      <c r="V13" s="95">
        <v>5</v>
      </c>
      <c r="W13" s="96"/>
      <c r="X13" s="95">
        <v>2</v>
      </c>
      <c r="Y13" s="95">
        <v>10</v>
      </c>
      <c r="Z13" s="95">
        <v>12</v>
      </c>
      <c r="AA13" s="97">
        <v>0</v>
      </c>
      <c r="AB13" s="97"/>
      <c r="AC13" s="95"/>
      <c r="AD13" s="95"/>
      <c r="AE13" s="95"/>
      <c r="AF13" s="95"/>
      <c r="AG13" s="95"/>
      <c r="AH13" s="95"/>
      <c r="AI13" s="95"/>
      <c r="AJ13" s="98"/>
      <c r="AK13" s="98"/>
      <c r="AL13" s="95"/>
      <c r="AM13" s="95"/>
      <c r="AN13" s="95"/>
      <c r="AO13" s="95"/>
      <c r="AP13" s="95"/>
      <c r="AQ13" s="95"/>
    </row>
    <row r="14" spans="2:43">
      <c r="B14" s="100" t="s">
        <v>958</v>
      </c>
      <c r="C14" s="100" t="s">
        <v>13</v>
      </c>
      <c r="D14" s="95">
        <v>8</v>
      </c>
      <c r="E14" s="95" t="s">
        <v>593</v>
      </c>
      <c r="F14" s="95">
        <v>9</v>
      </c>
      <c r="G14" s="95">
        <v>175</v>
      </c>
      <c r="H14" s="95">
        <v>102</v>
      </c>
      <c r="I14" s="96"/>
      <c r="J14" s="95">
        <v>92</v>
      </c>
      <c r="K14" s="95">
        <v>92</v>
      </c>
      <c r="L14" s="95">
        <v>87</v>
      </c>
      <c r="M14" s="95">
        <v>92</v>
      </c>
      <c r="N14" s="95">
        <v>82</v>
      </c>
      <c r="O14" s="95">
        <v>87</v>
      </c>
      <c r="P14" s="95">
        <v>82</v>
      </c>
      <c r="Q14" s="96"/>
      <c r="R14" s="95">
        <v>6</v>
      </c>
      <c r="S14" s="95">
        <v>144</v>
      </c>
      <c r="T14" s="95">
        <v>6</v>
      </c>
      <c r="U14" s="95">
        <v>6</v>
      </c>
      <c r="V14" s="95">
        <v>6</v>
      </c>
      <c r="W14" s="96"/>
      <c r="X14" s="95">
        <v>7</v>
      </c>
      <c r="Y14" s="95">
        <v>16</v>
      </c>
      <c r="Z14" s="95">
        <v>14</v>
      </c>
      <c r="AA14" s="97">
        <v>0</v>
      </c>
      <c r="AB14" s="95"/>
      <c r="AC14" s="95"/>
      <c r="AD14" s="95"/>
      <c r="AE14" s="95"/>
      <c r="AF14" s="95"/>
      <c r="AG14" s="95"/>
      <c r="AH14" s="98" t="s">
        <v>862</v>
      </c>
      <c r="AI14" s="98" t="s">
        <v>862</v>
      </c>
      <c r="AJ14" s="95"/>
      <c r="AK14" s="95"/>
      <c r="AL14" s="98"/>
      <c r="AM14" s="95"/>
      <c r="AN14" s="95"/>
      <c r="AO14" s="95"/>
      <c r="AP14" s="95"/>
      <c r="AQ14" s="98" t="s">
        <v>862</v>
      </c>
    </row>
    <row r="15" spans="2:43">
      <c r="B15" s="101" t="s">
        <v>959</v>
      </c>
      <c r="C15" s="101" t="s">
        <v>580</v>
      </c>
      <c r="D15" s="102">
        <v>8</v>
      </c>
      <c r="E15" s="102" t="s">
        <v>593</v>
      </c>
      <c r="F15" s="102">
        <v>9</v>
      </c>
      <c r="G15" s="102">
        <v>200</v>
      </c>
      <c r="H15" s="102">
        <v>102</v>
      </c>
      <c r="I15" s="103"/>
      <c r="J15" s="102">
        <v>92</v>
      </c>
      <c r="K15" s="102">
        <v>92</v>
      </c>
      <c r="L15" s="102">
        <v>87</v>
      </c>
      <c r="M15" s="102">
        <v>92</v>
      </c>
      <c r="N15" s="102">
        <v>82</v>
      </c>
      <c r="O15" s="102">
        <v>87</v>
      </c>
      <c r="P15" s="102">
        <v>82</v>
      </c>
      <c r="Q15" s="103"/>
      <c r="R15" s="102">
        <v>6</v>
      </c>
      <c r="S15" s="102">
        <v>6</v>
      </c>
      <c r="T15" s="102">
        <v>6</v>
      </c>
      <c r="U15" s="102">
        <v>6</v>
      </c>
      <c r="V15" s="102">
        <v>6</v>
      </c>
      <c r="W15" s="103"/>
      <c r="X15" s="102">
        <v>4</v>
      </c>
      <c r="Y15" s="102">
        <v>11</v>
      </c>
      <c r="Z15" s="102">
        <v>14</v>
      </c>
      <c r="AA15" s="104">
        <v>0</v>
      </c>
      <c r="AB15" s="104"/>
      <c r="AC15" s="102"/>
      <c r="AD15" s="102"/>
      <c r="AE15" s="102"/>
      <c r="AF15" s="102"/>
      <c r="AG15" s="102"/>
      <c r="AH15" s="102"/>
      <c r="AI15" s="102"/>
      <c r="AJ15" s="105"/>
      <c r="AK15" s="105"/>
      <c r="AL15" s="102"/>
      <c r="AM15" s="102"/>
      <c r="AN15" s="102"/>
      <c r="AO15" s="102"/>
      <c r="AP15" s="102"/>
      <c r="AQ15" s="98" t="s">
        <v>862</v>
      </c>
    </row>
    <row r="16" spans="2:43">
      <c r="B16" s="99" t="s">
        <v>960</v>
      </c>
      <c r="C16" s="99" t="s">
        <v>948</v>
      </c>
      <c r="D16" s="95">
        <v>8</v>
      </c>
      <c r="E16" s="95" t="s">
        <v>593</v>
      </c>
      <c r="F16" s="95">
        <v>9</v>
      </c>
      <c r="G16" s="95">
        <v>200</v>
      </c>
      <c r="H16" s="95">
        <v>102</v>
      </c>
      <c r="I16" s="96"/>
      <c r="J16" s="95">
        <v>92</v>
      </c>
      <c r="K16" s="95">
        <v>92</v>
      </c>
      <c r="L16" s="95">
        <v>87</v>
      </c>
      <c r="M16" s="95">
        <v>92</v>
      </c>
      <c r="N16" s="95">
        <v>82</v>
      </c>
      <c r="O16" s="95">
        <v>87</v>
      </c>
      <c r="P16" s="95">
        <v>82</v>
      </c>
      <c r="Q16" s="96"/>
      <c r="R16" s="95">
        <v>6</v>
      </c>
      <c r="S16" s="95">
        <v>6</v>
      </c>
      <c r="T16" s="95">
        <v>6</v>
      </c>
      <c r="U16" s="95">
        <v>6</v>
      </c>
      <c r="V16" s="95">
        <v>6</v>
      </c>
      <c r="W16" s="96"/>
      <c r="X16" s="95">
        <v>11</v>
      </c>
      <c r="Y16" s="95">
        <v>14</v>
      </c>
      <c r="Z16" s="95">
        <v>14</v>
      </c>
      <c r="AA16" s="97">
        <v>0</v>
      </c>
      <c r="AB16" s="95"/>
      <c r="AC16" s="95"/>
      <c r="AD16" s="95"/>
      <c r="AE16" s="95"/>
      <c r="AF16" s="98"/>
      <c r="AG16" s="98"/>
      <c r="AH16" s="95"/>
      <c r="AI16" s="98" t="s">
        <v>862</v>
      </c>
      <c r="AJ16" s="95"/>
      <c r="AK16" s="98"/>
      <c r="AL16" s="95"/>
      <c r="AM16" s="95"/>
      <c r="AN16" s="95"/>
      <c r="AO16" s="95"/>
      <c r="AP16" s="95"/>
      <c r="AQ16" s="98" t="s">
        <v>862</v>
      </c>
    </row>
    <row r="17" spans="2:43">
      <c r="B17" s="94" t="s">
        <v>961</v>
      </c>
      <c r="C17" s="94" t="s">
        <v>585</v>
      </c>
      <c r="D17" s="95">
        <v>9</v>
      </c>
      <c r="E17" s="95" t="s">
        <v>593</v>
      </c>
      <c r="F17" s="95">
        <v>11</v>
      </c>
      <c r="G17" s="95">
        <v>215</v>
      </c>
      <c r="H17" s="95">
        <v>119</v>
      </c>
      <c r="I17" s="96"/>
      <c r="J17" s="95">
        <v>99</v>
      </c>
      <c r="K17" s="95">
        <v>99</v>
      </c>
      <c r="L17" s="95">
        <v>89</v>
      </c>
      <c r="M17" s="95">
        <v>99</v>
      </c>
      <c r="N17" s="95">
        <v>79</v>
      </c>
      <c r="O17" s="95">
        <v>89</v>
      </c>
      <c r="P17" s="95">
        <v>79</v>
      </c>
      <c r="Q17" s="96"/>
      <c r="R17" s="95">
        <v>7</v>
      </c>
      <c r="S17" s="95">
        <v>7</v>
      </c>
      <c r="T17" s="95">
        <v>7</v>
      </c>
      <c r="U17" s="95">
        <v>7</v>
      </c>
      <c r="V17" s="95">
        <v>7</v>
      </c>
      <c r="W17" s="96"/>
      <c r="X17" s="95">
        <v>4</v>
      </c>
      <c r="Y17" s="95">
        <v>13</v>
      </c>
      <c r="Z17" s="95">
        <v>17</v>
      </c>
      <c r="AA17" s="97">
        <v>0</v>
      </c>
      <c r="AB17" s="97"/>
      <c r="AC17" s="95"/>
      <c r="AD17" s="95"/>
      <c r="AE17" s="95"/>
      <c r="AF17" s="95"/>
      <c r="AG17" s="95"/>
      <c r="AH17" s="95"/>
      <c r="AI17" s="95"/>
      <c r="AJ17" s="98"/>
      <c r="AK17" s="98"/>
      <c r="AL17" s="95"/>
      <c r="AM17" s="95"/>
      <c r="AN17" s="95"/>
      <c r="AO17" s="95"/>
      <c r="AP17" s="95"/>
      <c r="AQ17" s="95"/>
    </row>
    <row r="18" spans="2:43">
      <c r="B18" s="100" t="s">
        <v>962</v>
      </c>
      <c r="C18" s="100" t="s">
        <v>13</v>
      </c>
      <c r="D18" s="95">
        <v>9</v>
      </c>
      <c r="E18" s="95" t="s">
        <v>593</v>
      </c>
      <c r="F18" s="95">
        <v>9</v>
      </c>
      <c r="G18" s="95">
        <v>250</v>
      </c>
      <c r="H18" s="95">
        <v>128</v>
      </c>
      <c r="I18" s="96"/>
      <c r="J18" s="95">
        <v>92</v>
      </c>
      <c r="K18" s="95">
        <v>92</v>
      </c>
      <c r="L18" s="95">
        <v>87</v>
      </c>
      <c r="M18" s="95">
        <v>92</v>
      </c>
      <c r="N18" s="95">
        <v>82</v>
      </c>
      <c r="O18" s="95">
        <v>87</v>
      </c>
      <c r="P18" s="95">
        <v>82</v>
      </c>
      <c r="Q18" s="96"/>
      <c r="R18" s="95">
        <v>6</v>
      </c>
      <c r="S18" s="95">
        <v>6</v>
      </c>
      <c r="T18" s="95">
        <v>6</v>
      </c>
      <c r="U18" s="95">
        <v>6</v>
      </c>
      <c r="V18" s="95">
        <v>144</v>
      </c>
      <c r="W18" s="96"/>
      <c r="X18" s="95">
        <v>7</v>
      </c>
      <c r="Y18" s="95">
        <v>16</v>
      </c>
      <c r="Z18" s="95">
        <v>14</v>
      </c>
      <c r="AA18" s="97">
        <v>0</v>
      </c>
      <c r="AB18" s="95"/>
      <c r="AC18" s="95"/>
      <c r="AD18" s="95"/>
      <c r="AE18" s="95"/>
      <c r="AF18" s="95"/>
      <c r="AG18" s="95"/>
      <c r="AH18" s="95"/>
      <c r="AI18" s="98" t="s">
        <v>862</v>
      </c>
      <c r="AJ18" s="95"/>
      <c r="AK18" s="95"/>
      <c r="AL18" s="95"/>
      <c r="AM18" s="95"/>
      <c r="AN18" s="95"/>
      <c r="AO18" s="95"/>
      <c r="AP18" s="95"/>
      <c r="AQ18" s="98" t="s">
        <v>862</v>
      </c>
    </row>
    <row r="19" spans="2:43">
      <c r="B19" s="100" t="s">
        <v>963</v>
      </c>
      <c r="C19" s="100" t="s">
        <v>13</v>
      </c>
      <c r="D19" s="95">
        <v>10</v>
      </c>
      <c r="E19" s="95" t="s">
        <v>593</v>
      </c>
      <c r="F19" s="95">
        <v>12</v>
      </c>
      <c r="G19" s="95">
        <v>280</v>
      </c>
      <c r="H19" s="95">
        <v>118</v>
      </c>
      <c r="I19" s="96"/>
      <c r="J19" s="95">
        <v>99</v>
      </c>
      <c r="K19" s="95">
        <v>99</v>
      </c>
      <c r="L19" s="95">
        <v>89</v>
      </c>
      <c r="M19" s="95">
        <v>99</v>
      </c>
      <c r="N19" s="95">
        <v>79</v>
      </c>
      <c r="O19" s="95">
        <v>89</v>
      </c>
      <c r="P19" s="95">
        <v>79</v>
      </c>
      <c r="Q19" s="96"/>
      <c r="R19" s="95">
        <v>8</v>
      </c>
      <c r="S19" s="95">
        <v>8</v>
      </c>
      <c r="T19" s="95">
        <v>8</v>
      </c>
      <c r="U19" s="95">
        <v>144</v>
      </c>
      <c r="V19" s="95">
        <v>8</v>
      </c>
      <c r="W19" s="96"/>
      <c r="X19" s="95">
        <v>9</v>
      </c>
      <c r="Y19" s="95">
        <v>18</v>
      </c>
      <c r="Z19" s="95">
        <v>18</v>
      </c>
      <c r="AA19" s="97">
        <v>0</v>
      </c>
      <c r="AB19" s="95"/>
      <c r="AC19" s="95"/>
      <c r="AD19" s="95">
        <v>13</v>
      </c>
      <c r="AE19" s="95"/>
      <c r="AF19" s="95"/>
      <c r="AG19" s="95"/>
      <c r="AH19" s="95"/>
      <c r="AI19" s="98" t="s">
        <v>862</v>
      </c>
      <c r="AJ19" s="95"/>
      <c r="AK19" s="95"/>
      <c r="AL19" s="95"/>
      <c r="AM19" s="95"/>
      <c r="AN19" s="95"/>
      <c r="AO19" s="95"/>
      <c r="AP19" s="95"/>
      <c r="AQ19" s="98" t="s">
        <v>862</v>
      </c>
    </row>
    <row r="20" spans="2:43">
      <c r="B20" s="100" t="s">
        <v>964</v>
      </c>
      <c r="C20" s="100" t="s">
        <v>13</v>
      </c>
      <c r="D20" s="95">
        <v>11</v>
      </c>
      <c r="E20" s="95" t="s">
        <v>593</v>
      </c>
      <c r="F20" s="95">
        <v>12</v>
      </c>
      <c r="G20" s="95">
        <v>180</v>
      </c>
      <c r="H20" s="95">
        <v>107</v>
      </c>
      <c r="I20" s="96"/>
      <c r="J20" s="95">
        <v>99</v>
      </c>
      <c r="K20" s="95">
        <v>99</v>
      </c>
      <c r="L20" s="95">
        <v>89</v>
      </c>
      <c r="M20" s="95">
        <v>99</v>
      </c>
      <c r="N20" s="95">
        <v>79</v>
      </c>
      <c r="O20" s="95">
        <v>89</v>
      </c>
      <c r="P20" s="95">
        <v>79</v>
      </c>
      <c r="Q20" s="96"/>
      <c r="R20" s="95">
        <v>8</v>
      </c>
      <c r="S20" s="95">
        <v>8</v>
      </c>
      <c r="T20" s="95">
        <v>144</v>
      </c>
      <c r="U20" s="95">
        <v>8</v>
      </c>
      <c r="V20" s="95">
        <v>8</v>
      </c>
      <c r="W20" s="96"/>
      <c r="X20" s="95">
        <v>9</v>
      </c>
      <c r="Y20" s="95">
        <v>18</v>
      </c>
      <c r="Z20" s="95">
        <v>18</v>
      </c>
      <c r="AA20" s="97">
        <v>0</v>
      </c>
      <c r="AB20" s="95"/>
      <c r="AC20" s="95">
        <v>14</v>
      </c>
      <c r="AD20" s="95">
        <v>13</v>
      </c>
      <c r="AE20" s="95"/>
      <c r="AF20" s="95"/>
      <c r="AG20" s="95"/>
      <c r="AH20" s="95"/>
      <c r="AI20" s="98" t="s">
        <v>862</v>
      </c>
      <c r="AJ20" s="95"/>
      <c r="AK20" s="95"/>
      <c r="AL20" s="95"/>
      <c r="AM20" s="95"/>
      <c r="AN20" s="95"/>
      <c r="AO20" s="95"/>
      <c r="AP20" s="95"/>
      <c r="AQ20" s="98" t="s">
        <v>862</v>
      </c>
    </row>
    <row r="21" spans="2:43">
      <c r="B21" s="99" t="s">
        <v>965</v>
      </c>
      <c r="C21" s="99" t="s">
        <v>948</v>
      </c>
      <c r="D21" s="95">
        <v>12</v>
      </c>
      <c r="E21" s="95" t="s">
        <v>593</v>
      </c>
      <c r="F21" s="95">
        <v>11</v>
      </c>
      <c r="G21" s="95">
        <v>200</v>
      </c>
      <c r="H21" s="95">
        <v>119</v>
      </c>
      <c r="I21" s="96"/>
      <c r="J21" s="95">
        <v>99</v>
      </c>
      <c r="K21" s="95">
        <v>99</v>
      </c>
      <c r="L21" s="95">
        <v>89</v>
      </c>
      <c r="M21" s="95">
        <v>99</v>
      </c>
      <c r="N21" s="95">
        <v>79</v>
      </c>
      <c r="O21" s="95">
        <v>89</v>
      </c>
      <c r="P21" s="95">
        <v>79</v>
      </c>
      <c r="Q21" s="96"/>
      <c r="R21" s="95">
        <v>7</v>
      </c>
      <c r="S21" s="95">
        <v>7</v>
      </c>
      <c r="T21" s="95">
        <v>7</v>
      </c>
      <c r="U21" s="95">
        <v>7</v>
      </c>
      <c r="V21" s="95">
        <v>7</v>
      </c>
      <c r="W21" s="96"/>
      <c r="X21" s="95">
        <v>9</v>
      </c>
      <c r="Y21" s="95">
        <v>16</v>
      </c>
      <c r="Z21" s="95">
        <v>17</v>
      </c>
      <c r="AA21" s="97">
        <v>0</v>
      </c>
      <c r="AB21" s="95"/>
      <c r="AC21" s="95"/>
      <c r="AD21" s="95"/>
      <c r="AE21" s="95"/>
      <c r="AF21" s="98"/>
      <c r="AG21" s="98"/>
      <c r="AH21" s="95"/>
      <c r="AI21" s="98" t="s">
        <v>862</v>
      </c>
      <c r="AJ21" s="95"/>
      <c r="AK21" s="98"/>
      <c r="AL21" s="95"/>
      <c r="AM21" s="95"/>
      <c r="AN21" s="95"/>
      <c r="AO21" s="95"/>
      <c r="AP21" s="95"/>
      <c r="AQ21" s="98" t="s">
        <v>862</v>
      </c>
    </row>
    <row r="22" spans="2:43">
      <c r="B22" s="100" t="s">
        <v>966</v>
      </c>
      <c r="C22" s="100" t="s">
        <v>13</v>
      </c>
      <c r="D22" s="95">
        <v>12</v>
      </c>
      <c r="E22" s="95" t="s">
        <v>593</v>
      </c>
      <c r="F22" s="95">
        <v>12</v>
      </c>
      <c r="G22" s="95">
        <v>230</v>
      </c>
      <c r="H22" s="95">
        <v>128</v>
      </c>
      <c r="I22" s="96"/>
      <c r="J22" s="95">
        <v>99</v>
      </c>
      <c r="K22" s="95">
        <v>99</v>
      </c>
      <c r="L22" s="95">
        <v>89</v>
      </c>
      <c r="M22" s="95">
        <v>99</v>
      </c>
      <c r="N22" s="95">
        <v>79</v>
      </c>
      <c r="O22" s="95">
        <v>89</v>
      </c>
      <c r="P22" s="95">
        <v>79</v>
      </c>
      <c r="Q22" s="96"/>
      <c r="R22" s="95">
        <v>8</v>
      </c>
      <c r="S22" s="95">
        <v>144</v>
      </c>
      <c r="T22" s="95">
        <v>8</v>
      </c>
      <c r="U22" s="95">
        <v>8</v>
      </c>
      <c r="V22" s="95">
        <v>8</v>
      </c>
      <c r="W22" s="96"/>
      <c r="X22" s="95">
        <v>9</v>
      </c>
      <c r="Y22" s="95">
        <v>18</v>
      </c>
      <c r="Z22" s="95">
        <v>18</v>
      </c>
      <c r="AA22" s="97">
        <v>0</v>
      </c>
      <c r="AB22" s="95"/>
      <c r="AC22" s="95"/>
      <c r="AD22" s="95"/>
      <c r="AE22" s="95"/>
      <c r="AF22" s="95"/>
      <c r="AG22" s="95"/>
      <c r="AH22" s="98" t="s">
        <v>862</v>
      </c>
      <c r="AI22" s="98" t="s">
        <v>862</v>
      </c>
      <c r="AJ22" s="95"/>
      <c r="AK22" s="95"/>
      <c r="AL22" s="98"/>
      <c r="AM22" s="95"/>
      <c r="AN22" s="95"/>
      <c r="AO22" s="95"/>
      <c r="AP22" s="95"/>
      <c r="AQ22" s="98" t="s">
        <v>862</v>
      </c>
    </row>
    <row r="23" spans="2:43">
      <c r="B23" s="100" t="s">
        <v>967</v>
      </c>
      <c r="C23" s="100" t="s">
        <v>13</v>
      </c>
      <c r="D23" s="95">
        <v>13</v>
      </c>
      <c r="E23" s="95" t="s">
        <v>593</v>
      </c>
      <c r="F23" s="95">
        <v>12</v>
      </c>
      <c r="G23" s="95">
        <v>350</v>
      </c>
      <c r="H23" s="95">
        <v>161</v>
      </c>
      <c r="I23" s="96"/>
      <c r="J23" s="95">
        <v>99</v>
      </c>
      <c r="K23" s="95">
        <v>99</v>
      </c>
      <c r="L23" s="95">
        <v>89</v>
      </c>
      <c r="M23" s="95">
        <v>99</v>
      </c>
      <c r="N23" s="95">
        <v>79</v>
      </c>
      <c r="O23" s="95">
        <v>89</v>
      </c>
      <c r="P23" s="95">
        <v>79</v>
      </c>
      <c r="Q23" s="96"/>
      <c r="R23" s="95">
        <v>8</v>
      </c>
      <c r="S23" s="95">
        <v>8</v>
      </c>
      <c r="T23" s="95">
        <v>8</v>
      </c>
      <c r="U23" s="95">
        <v>8</v>
      </c>
      <c r="V23" s="95">
        <v>144</v>
      </c>
      <c r="W23" s="96"/>
      <c r="X23" s="95">
        <v>9</v>
      </c>
      <c r="Y23" s="95">
        <v>18</v>
      </c>
      <c r="Z23" s="95">
        <v>18</v>
      </c>
      <c r="AA23" s="97">
        <v>0</v>
      </c>
      <c r="AB23" s="95"/>
      <c r="AC23" s="95"/>
      <c r="AD23" s="95"/>
      <c r="AE23" s="95"/>
      <c r="AF23" s="95"/>
      <c r="AG23" s="95"/>
      <c r="AH23" s="95"/>
      <c r="AI23" s="98" t="s">
        <v>862</v>
      </c>
      <c r="AJ23" s="95"/>
      <c r="AK23" s="95"/>
      <c r="AL23" s="95"/>
      <c r="AM23" s="95"/>
      <c r="AN23" s="95"/>
      <c r="AO23" s="95"/>
      <c r="AP23" s="95"/>
      <c r="AQ23" s="98" t="s">
        <v>862</v>
      </c>
    </row>
    <row r="24" spans="2:43">
      <c r="B24" s="94" t="s">
        <v>968</v>
      </c>
      <c r="C24" s="94" t="s">
        <v>585</v>
      </c>
      <c r="D24" s="95">
        <v>14</v>
      </c>
      <c r="E24" s="95" t="s">
        <v>593</v>
      </c>
      <c r="F24" s="95">
        <v>15</v>
      </c>
      <c r="G24" s="95">
        <v>300</v>
      </c>
      <c r="H24" s="95">
        <v>154</v>
      </c>
      <c r="I24" s="96"/>
      <c r="J24" s="95">
        <v>101</v>
      </c>
      <c r="K24" s="95">
        <v>101</v>
      </c>
      <c r="L24" s="95">
        <v>91</v>
      </c>
      <c r="M24" s="95">
        <v>101</v>
      </c>
      <c r="N24" s="95">
        <v>81</v>
      </c>
      <c r="O24" s="95">
        <v>91</v>
      </c>
      <c r="P24" s="95">
        <v>81</v>
      </c>
      <c r="Q24" s="96"/>
      <c r="R24" s="95">
        <v>10</v>
      </c>
      <c r="S24" s="95">
        <v>10</v>
      </c>
      <c r="T24" s="95">
        <v>10</v>
      </c>
      <c r="U24" s="95">
        <v>10</v>
      </c>
      <c r="V24" s="95">
        <v>10</v>
      </c>
      <c r="W24" s="96"/>
      <c r="X24" s="95">
        <v>6</v>
      </c>
      <c r="Y24" s="95">
        <v>14</v>
      </c>
      <c r="Z24" s="95">
        <v>23</v>
      </c>
      <c r="AA24" s="97">
        <v>0</v>
      </c>
      <c r="AB24" s="97"/>
      <c r="AC24" s="95"/>
      <c r="AD24" s="95"/>
      <c r="AE24" s="95"/>
      <c r="AF24" s="95"/>
      <c r="AG24" s="95"/>
      <c r="AH24" s="95"/>
      <c r="AI24" s="95"/>
      <c r="AJ24" s="98"/>
      <c r="AK24" s="98"/>
      <c r="AL24" s="95"/>
      <c r="AM24" s="95"/>
      <c r="AN24" s="95"/>
      <c r="AO24" s="95"/>
      <c r="AP24" s="95"/>
      <c r="AQ24" s="95"/>
    </row>
    <row r="25" spans="2:43">
      <c r="B25" s="100" t="s">
        <v>969</v>
      </c>
      <c r="C25" s="100" t="s">
        <v>13</v>
      </c>
      <c r="D25" s="95">
        <v>14</v>
      </c>
      <c r="E25" s="95" t="s">
        <v>593</v>
      </c>
      <c r="F25" s="95">
        <v>15</v>
      </c>
      <c r="G25" s="95">
        <v>420</v>
      </c>
      <c r="H25" s="95">
        <v>141</v>
      </c>
      <c r="I25" s="96"/>
      <c r="J25" s="95">
        <v>101</v>
      </c>
      <c r="K25" s="95">
        <v>101</v>
      </c>
      <c r="L25" s="95">
        <v>91</v>
      </c>
      <c r="M25" s="95">
        <v>101</v>
      </c>
      <c r="N25" s="95">
        <v>81</v>
      </c>
      <c r="O25" s="95">
        <v>91</v>
      </c>
      <c r="P25" s="95">
        <v>81</v>
      </c>
      <c r="Q25" s="96"/>
      <c r="R25" s="95">
        <v>10</v>
      </c>
      <c r="S25" s="95">
        <v>10</v>
      </c>
      <c r="T25" s="95">
        <v>10</v>
      </c>
      <c r="U25" s="95">
        <v>144</v>
      </c>
      <c r="V25" s="95">
        <v>10</v>
      </c>
      <c r="W25" s="96"/>
      <c r="X25" s="95">
        <v>10</v>
      </c>
      <c r="Y25" s="95">
        <v>20</v>
      </c>
      <c r="Z25" s="95">
        <v>23</v>
      </c>
      <c r="AA25" s="97">
        <v>0</v>
      </c>
      <c r="AB25" s="95"/>
      <c r="AC25" s="95"/>
      <c r="AD25" s="95">
        <v>16</v>
      </c>
      <c r="AE25" s="95"/>
      <c r="AF25" s="95"/>
      <c r="AG25" s="95"/>
      <c r="AH25" s="95"/>
      <c r="AI25" s="98" t="s">
        <v>862</v>
      </c>
      <c r="AJ25" s="95"/>
      <c r="AK25" s="95"/>
      <c r="AL25" s="95"/>
      <c r="AM25" s="95"/>
      <c r="AN25" s="95"/>
      <c r="AO25" s="95"/>
      <c r="AP25" s="95"/>
      <c r="AQ25" s="98" t="s">
        <v>862</v>
      </c>
    </row>
    <row r="26" spans="2:43">
      <c r="B26" s="100" t="s">
        <v>970</v>
      </c>
      <c r="C26" s="100" t="s">
        <v>13</v>
      </c>
      <c r="D26" s="95">
        <v>15</v>
      </c>
      <c r="E26" s="95" t="s">
        <v>593</v>
      </c>
      <c r="F26" s="95">
        <v>15</v>
      </c>
      <c r="G26" s="95">
        <v>260</v>
      </c>
      <c r="H26" s="95">
        <v>128</v>
      </c>
      <c r="I26" s="96"/>
      <c r="J26" s="95">
        <v>101</v>
      </c>
      <c r="K26" s="95">
        <v>101</v>
      </c>
      <c r="L26" s="95">
        <v>91</v>
      </c>
      <c r="M26" s="95">
        <v>101</v>
      </c>
      <c r="N26" s="95">
        <v>81</v>
      </c>
      <c r="O26" s="95">
        <v>91</v>
      </c>
      <c r="P26" s="95">
        <v>81</v>
      </c>
      <c r="Q26" s="96"/>
      <c r="R26" s="95">
        <v>10</v>
      </c>
      <c r="S26" s="95">
        <v>10</v>
      </c>
      <c r="T26" s="95">
        <v>144</v>
      </c>
      <c r="U26" s="95">
        <v>10</v>
      </c>
      <c r="V26" s="95">
        <v>10</v>
      </c>
      <c r="W26" s="96"/>
      <c r="X26" s="95">
        <v>10</v>
      </c>
      <c r="Y26" s="95">
        <v>20</v>
      </c>
      <c r="Z26" s="95">
        <v>23</v>
      </c>
      <c r="AA26" s="97">
        <v>0</v>
      </c>
      <c r="AB26" s="95"/>
      <c r="AC26" s="95">
        <v>17</v>
      </c>
      <c r="AD26" s="95">
        <v>16</v>
      </c>
      <c r="AE26" s="95"/>
      <c r="AF26" s="95"/>
      <c r="AG26" s="95"/>
      <c r="AH26" s="95"/>
      <c r="AI26" s="98" t="s">
        <v>862</v>
      </c>
      <c r="AJ26" s="95"/>
      <c r="AK26" s="95"/>
      <c r="AL26" s="95"/>
      <c r="AM26" s="95"/>
      <c r="AN26" s="95"/>
      <c r="AO26" s="95"/>
      <c r="AP26" s="95"/>
      <c r="AQ26" s="98" t="s">
        <v>862</v>
      </c>
    </row>
    <row r="27" spans="2:43">
      <c r="B27" s="101" t="s">
        <v>971</v>
      </c>
      <c r="C27" s="101" t="s">
        <v>580</v>
      </c>
      <c r="D27" s="102">
        <v>15</v>
      </c>
      <c r="E27" s="102" t="s">
        <v>593</v>
      </c>
      <c r="F27" s="102">
        <v>16</v>
      </c>
      <c r="G27" s="102">
        <v>400</v>
      </c>
      <c r="H27" s="102">
        <v>162</v>
      </c>
      <c r="I27" s="103"/>
      <c r="J27" s="102">
        <v>101</v>
      </c>
      <c r="K27" s="102">
        <v>101</v>
      </c>
      <c r="L27" s="102">
        <v>91</v>
      </c>
      <c r="M27" s="102">
        <v>101</v>
      </c>
      <c r="N27" s="102">
        <v>81</v>
      </c>
      <c r="O27" s="102">
        <v>91</v>
      </c>
      <c r="P27" s="102">
        <v>81</v>
      </c>
      <c r="Q27" s="103"/>
      <c r="R27" s="102">
        <v>10</v>
      </c>
      <c r="S27" s="102">
        <v>10</v>
      </c>
      <c r="T27" s="102">
        <v>10</v>
      </c>
      <c r="U27" s="102">
        <v>10</v>
      </c>
      <c r="V27" s="102">
        <v>10</v>
      </c>
      <c r="W27" s="103"/>
      <c r="X27" s="102">
        <v>9</v>
      </c>
      <c r="Y27" s="102">
        <v>20</v>
      </c>
      <c r="Z27" s="102">
        <v>24</v>
      </c>
      <c r="AA27" s="104">
        <v>0</v>
      </c>
      <c r="AB27" s="104"/>
      <c r="AC27" s="102"/>
      <c r="AD27" s="102"/>
      <c r="AE27" s="102"/>
      <c r="AF27" s="102"/>
      <c r="AG27" s="102"/>
      <c r="AH27" s="102"/>
      <c r="AI27" s="102"/>
      <c r="AJ27" s="105"/>
      <c r="AK27" s="105"/>
      <c r="AL27" s="102"/>
      <c r="AM27" s="102"/>
      <c r="AN27" s="102"/>
      <c r="AO27" s="102"/>
      <c r="AP27" s="102"/>
      <c r="AQ27" s="98" t="s">
        <v>862</v>
      </c>
    </row>
    <row r="28" spans="2:43">
      <c r="B28" s="99" t="s">
        <v>972</v>
      </c>
      <c r="C28" s="99" t="s">
        <v>948</v>
      </c>
      <c r="D28" s="95">
        <v>16</v>
      </c>
      <c r="E28" s="95" t="s">
        <v>593</v>
      </c>
      <c r="F28" s="95">
        <v>16</v>
      </c>
      <c r="G28" s="95">
        <v>300</v>
      </c>
      <c r="H28" s="95">
        <v>162</v>
      </c>
      <c r="I28" s="96"/>
      <c r="J28" s="95">
        <v>101</v>
      </c>
      <c r="K28" s="95">
        <v>101</v>
      </c>
      <c r="L28" s="95">
        <v>91</v>
      </c>
      <c r="M28" s="95">
        <v>101</v>
      </c>
      <c r="N28" s="95">
        <v>81</v>
      </c>
      <c r="O28" s="95">
        <v>91</v>
      </c>
      <c r="P28" s="95">
        <v>81</v>
      </c>
      <c r="Q28" s="96"/>
      <c r="R28" s="95">
        <v>10</v>
      </c>
      <c r="S28" s="95">
        <v>10</v>
      </c>
      <c r="T28" s="95">
        <v>10</v>
      </c>
      <c r="U28" s="95">
        <v>10</v>
      </c>
      <c r="V28" s="95">
        <v>10</v>
      </c>
      <c r="W28" s="96"/>
      <c r="X28" s="95">
        <v>12</v>
      </c>
      <c r="Y28" s="95">
        <v>20</v>
      </c>
      <c r="Z28" s="95">
        <v>24</v>
      </c>
      <c r="AA28" s="97">
        <v>0</v>
      </c>
      <c r="AB28" s="95"/>
      <c r="AC28" s="95"/>
      <c r="AD28" s="95"/>
      <c r="AE28" s="95"/>
      <c r="AF28" s="98" t="s">
        <v>862</v>
      </c>
      <c r="AG28" s="98"/>
      <c r="AH28" s="95"/>
      <c r="AI28" s="98" t="s">
        <v>862</v>
      </c>
      <c r="AJ28" s="95"/>
      <c r="AK28" s="98" t="s">
        <v>862</v>
      </c>
      <c r="AL28" s="95"/>
      <c r="AM28" s="95"/>
      <c r="AN28" s="95"/>
      <c r="AO28" s="95"/>
      <c r="AP28" s="95"/>
      <c r="AQ28" s="98" t="s">
        <v>862</v>
      </c>
    </row>
    <row r="29" spans="2:43">
      <c r="B29" s="100" t="s">
        <v>973</v>
      </c>
      <c r="C29" s="100" t="s">
        <v>13</v>
      </c>
      <c r="D29" s="95">
        <v>16</v>
      </c>
      <c r="E29" s="95" t="s">
        <v>593</v>
      </c>
      <c r="F29" s="95">
        <v>15</v>
      </c>
      <c r="G29" s="95">
        <v>360</v>
      </c>
      <c r="H29" s="95">
        <v>154</v>
      </c>
      <c r="I29" s="96"/>
      <c r="J29" s="95">
        <v>101</v>
      </c>
      <c r="K29" s="95">
        <v>101</v>
      </c>
      <c r="L29" s="95">
        <v>91</v>
      </c>
      <c r="M29" s="95">
        <v>101</v>
      </c>
      <c r="N29" s="95">
        <v>81</v>
      </c>
      <c r="O29" s="95">
        <v>91</v>
      </c>
      <c r="P29" s="95">
        <v>81</v>
      </c>
      <c r="Q29" s="96"/>
      <c r="R29" s="95">
        <v>10</v>
      </c>
      <c r="S29" s="95">
        <v>144</v>
      </c>
      <c r="T29" s="95">
        <v>10</v>
      </c>
      <c r="U29" s="95">
        <v>10</v>
      </c>
      <c r="V29" s="95">
        <v>10</v>
      </c>
      <c r="W29" s="96"/>
      <c r="X29" s="95">
        <v>10</v>
      </c>
      <c r="Y29" s="95">
        <v>20</v>
      </c>
      <c r="Z29" s="95">
        <v>23</v>
      </c>
      <c r="AA29" s="97">
        <v>0</v>
      </c>
      <c r="AB29" s="95"/>
      <c r="AC29" s="95"/>
      <c r="AD29" s="95"/>
      <c r="AE29" s="95"/>
      <c r="AF29" s="95"/>
      <c r="AG29" s="95"/>
      <c r="AH29" s="98" t="s">
        <v>862</v>
      </c>
      <c r="AI29" s="98" t="s">
        <v>862</v>
      </c>
      <c r="AJ29" s="95"/>
      <c r="AK29" s="95"/>
      <c r="AL29" s="98"/>
      <c r="AM29" s="95"/>
      <c r="AN29" s="95"/>
      <c r="AO29" s="95"/>
      <c r="AP29" s="95"/>
      <c r="AQ29" s="98" t="s">
        <v>862</v>
      </c>
    </row>
    <row r="30" spans="2:43">
      <c r="B30" s="94" t="s">
        <v>974</v>
      </c>
      <c r="C30" s="94" t="s">
        <v>585</v>
      </c>
      <c r="D30" s="95">
        <v>17</v>
      </c>
      <c r="E30" s="95" t="s">
        <v>593</v>
      </c>
      <c r="F30" s="95">
        <v>18</v>
      </c>
      <c r="G30" s="95">
        <v>350</v>
      </c>
      <c r="H30" s="95">
        <v>180</v>
      </c>
      <c r="I30" s="96"/>
      <c r="J30" s="95">
        <v>102</v>
      </c>
      <c r="K30" s="95">
        <v>102</v>
      </c>
      <c r="L30" s="95">
        <v>92</v>
      </c>
      <c r="M30" s="95">
        <v>102</v>
      </c>
      <c r="N30" s="95">
        <v>82</v>
      </c>
      <c r="O30" s="95">
        <v>92</v>
      </c>
      <c r="P30" s="95">
        <v>82</v>
      </c>
      <c r="Q30" s="96"/>
      <c r="R30" s="95">
        <v>11</v>
      </c>
      <c r="S30" s="95">
        <v>11</v>
      </c>
      <c r="T30" s="95">
        <v>11</v>
      </c>
      <c r="U30" s="95">
        <v>11</v>
      </c>
      <c r="V30" s="95">
        <v>11</v>
      </c>
      <c r="W30" s="96"/>
      <c r="X30" s="95">
        <v>8</v>
      </c>
      <c r="Y30" s="95">
        <v>18</v>
      </c>
      <c r="Z30" s="95">
        <v>27</v>
      </c>
      <c r="AA30" s="97">
        <v>0</v>
      </c>
      <c r="AB30" s="97"/>
      <c r="AC30" s="95"/>
      <c r="AD30" s="95"/>
      <c r="AE30" s="95"/>
      <c r="AF30" s="95"/>
      <c r="AG30" s="95"/>
      <c r="AH30" s="95"/>
      <c r="AI30" s="95"/>
      <c r="AJ30" s="98"/>
      <c r="AK30" s="98"/>
      <c r="AL30" s="95"/>
      <c r="AM30" s="95"/>
      <c r="AN30" s="95"/>
      <c r="AO30" s="95"/>
      <c r="AP30" s="95"/>
      <c r="AQ30" s="95"/>
    </row>
    <row r="31" spans="2:43">
      <c r="B31" s="100" t="s">
        <v>975</v>
      </c>
      <c r="C31" s="100" t="s">
        <v>13</v>
      </c>
      <c r="D31" s="95">
        <v>17</v>
      </c>
      <c r="E31" s="95" t="s">
        <v>593</v>
      </c>
      <c r="F31" s="95">
        <v>15</v>
      </c>
      <c r="G31" s="95">
        <v>520</v>
      </c>
      <c r="H31" s="95">
        <v>192</v>
      </c>
      <c r="I31" s="96"/>
      <c r="J31" s="95">
        <v>101</v>
      </c>
      <c r="K31" s="95">
        <v>101</v>
      </c>
      <c r="L31" s="95">
        <v>91</v>
      </c>
      <c r="M31" s="95">
        <v>101</v>
      </c>
      <c r="N31" s="95">
        <v>81</v>
      </c>
      <c r="O31" s="95">
        <v>91</v>
      </c>
      <c r="P31" s="95">
        <v>81</v>
      </c>
      <c r="Q31" s="96"/>
      <c r="R31" s="95">
        <v>10</v>
      </c>
      <c r="S31" s="95">
        <v>10</v>
      </c>
      <c r="T31" s="95">
        <v>10</v>
      </c>
      <c r="U31" s="95">
        <v>10</v>
      </c>
      <c r="V31" s="95">
        <v>144</v>
      </c>
      <c r="W31" s="96"/>
      <c r="X31" s="95">
        <v>10</v>
      </c>
      <c r="Y31" s="95">
        <v>20</v>
      </c>
      <c r="Z31" s="95">
        <v>23</v>
      </c>
      <c r="AA31" s="97">
        <v>0</v>
      </c>
      <c r="AB31" s="95"/>
      <c r="AC31" s="95"/>
      <c r="AD31" s="95"/>
      <c r="AE31" s="95"/>
      <c r="AF31" s="95"/>
      <c r="AG31" s="95"/>
      <c r="AH31" s="95"/>
      <c r="AI31" s="98" t="s">
        <v>862</v>
      </c>
      <c r="AJ31" s="95"/>
      <c r="AK31" s="95"/>
      <c r="AL31" s="95"/>
      <c r="AM31" s="95"/>
      <c r="AN31" s="95"/>
      <c r="AO31" s="95"/>
      <c r="AP31" s="95"/>
      <c r="AQ31" s="98" t="s">
        <v>862</v>
      </c>
    </row>
    <row r="32" spans="2:43">
      <c r="B32" s="100" t="s">
        <v>976</v>
      </c>
      <c r="C32" s="100" t="s">
        <v>13</v>
      </c>
      <c r="D32" s="95">
        <v>18</v>
      </c>
      <c r="E32" s="95" t="s">
        <v>593</v>
      </c>
      <c r="F32" s="95">
        <v>18</v>
      </c>
      <c r="G32" s="95">
        <v>540</v>
      </c>
      <c r="H32" s="95">
        <v>165</v>
      </c>
      <c r="I32" s="96"/>
      <c r="J32" s="95">
        <v>102</v>
      </c>
      <c r="K32" s="95">
        <v>102</v>
      </c>
      <c r="L32" s="95">
        <v>92</v>
      </c>
      <c r="M32" s="95">
        <v>102</v>
      </c>
      <c r="N32" s="95">
        <v>82</v>
      </c>
      <c r="O32" s="95">
        <v>92</v>
      </c>
      <c r="P32" s="95">
        <v>82</v>
      </c>
      <c r="Q32" s="96"/>
      <c r="R32" s="95">
        <v>11</v>
      </c>
      <c r="S32" s="95">
        <v>11</v>
      </c>
      <c r="T32" s="95">
        <v>11</v>
      </c>
      <c r="U32" s="95">
        <v>144</v>
      </c>
      <c r="V32" s="95">
        <v>11</v>
      </c>
      <c r="W32" s="96"/>
      <c r="X32" s="95">
        <v>12</v>
      </c>
      <c r="Y32" s="95">
        <v>22</v>
      </c>
      <c r="Z32" s="95">
        <v>27</v>
      </c>
      <c r="AA32" s="97">
        <v>0</v>
      </c>
      <c r="AB32" s="95"/>
      <c r="AC32" s="95"/>
      <c r="AD32" s="95">
        <v>19</v>
      </c>
      <c r="AE32" s="95"/>
      <c r="AF32" s="98" t="s">
        <v>862</v>
      </c>
      <c r="AG32" s="95"/>
      <c r="AH32" s="95"/>
      <c r="AI32" s="98" t="s">
        <v>862</v>
      </c>
      <c r="AJ32" s="95"/>
      <c r="AK32" s="95"/>
      <c r="AL32" s="95"/>
      <c r="AM32" s="95"/>
      <c r="AN32" s="95"/>
      <c r="AO32" s="95"/>
      <c r="AP32" s="95"/>
      <c r="AQ32" s="98" t="s">
        <v>862</v>
      </c>
    </row>
    <row r="33" spans="2:43">
      <c r="B33" s="100" t="s">
        <v>977</v>
      </c>
      <c r="C33" s="100" t="s">
        <v>13</v>
      </c>
      <c r="D33" s="95">
        <v>19</v>
      </c>
      <c r="E33" s="95" t="s">
        <v>593</v>
      </c>
      <c r="F33" s="95">
        <v>18</v>
      </c>
      <c r="G33" s="95">
        <v>340</v>
      </c>
      <c r="H33" s="95">
        <v>150</v>
      </c>
      <c r="I33" s="96"/>
      <c r="J33" s="95">
        <v>102</v>
      </c>
      <c r="K33" s="95">
        <v>102</v>
      </c>
      <c r="L33" s="95">
        <v>92</v>
      </c>
      <c r="M33" s="95">
        <v>102</v>
      </c>
      <c r="N33" s="95">
        <v>82</v>
      </c>
      <c r="O33" s="95">
        <v>92</v>
      </c>
      <c r="P33" s="95">
        <v>82</v>
      </c>
      <c r="Q33" s="96"/>
      <c r="R33" s="95">
        <v>11</v>
      </c>
      <c r="S33" s="95">
        <v>11</v>
      </c>
      <c r="T33" s="95">
        <v>144</v>
      </c>
      <c r="U33" s="95">
        <v>11</v>
      </c>
      <c r="V33" s="95">
        <v>11</v>
      </c>
      <c r="W33" s="96"/>
      <c r="X33" s="95">
        <v>12</v>
      </c>
      <c r="Y33" s="95">
        <v>22</v>
      </c>
      <c r="Z33" s="95">
        <v>27</v>
      </c>
      <c r="AA33" s="97">
        <v>0</v>
      </c>
      <c r="AB33" s="95"/>
      <c r="AC33" s="95">
        <v>20</v>
      </c>
      <c r="AD33" s="95">
        <v>19</v>
      </c>
      <c r="AE33" s="95"/>
      <c r="AF33" s="95"/>
      <c r="AG33" s="95"/>
      <c r="AH33" s="95"/>
      <c r="AI33" s="98" t="s">
        <v>862</v>
      </c>
      <c r="AJ33" s="95"/>
      <c r="AK33" s="95"/>
      <c r="AL33" s="95"/>
      <c r="AM33" s="95"/>
      <c r="AN33" s="95"/>
      <c r="AO33" s="95"/>
      <c r="AP33" s="95"/>
      <c r="AQ33" s="98" t="s">
        <v>862</v>
      </c>
    </row>
    <row r="34" spans="2:43">
      <c r="B34" s="99" t="s">
        <v>978</v>
      </c>
      <c r="C34" s="99" t="s">
        <v>948</v>
      </c>
      <c r="D34" s="95">
        <v>20</v>
      </c>
      <c r="E34" s="95" t="s">
        <v>593</v>
      </c>
      <c r="F34" s="95">
        <v>19</v>
      </c>
      <c r="G34" s="95">
        <v>375</v>
      </c>
      <c r="H34" s="95">
        <v>187</v>
      </c>
      <c r="I34" s="96"/>
      <c r="J34" s="95">
        <v>102</v>
      </c>
      <c r="K34" s="95">
        <v>102</v>
      </c>
      <c r="L34" s="95">
        <v>92</v>
      </c>
      <c r="M34" s="95">
        <v>102</v>
      </c>
      <c r="N34" s="95">
        <v>82</v>
      </c>
      <c r="O34" s="95">
        <v>92</v>
      </c>
      <c r="P34" s="95">
        <v>82</v>
      </c>
      <c r="Q34" s="96"/>
      <c r="R34" s="95">
        <v>12</v>
      </c>
      <c r="S34" s="95">
        <v>12</v>
      </c>
      <c r="T34" s="95">
        <v>12</v>
      </c>
      <c r="U34" s="95">
        <v>12</v>
      </c>
      <c r="V34" s="95">
        <v>12</v>
      </c>
      <c r="W34" s="96"/>
      <c r="X34" s="95">
        <v>14</v>
      </c>
      <c r="Y34" s="95">
        <v>22</v>
      </c>
      <c r="Z34" s="95">
        <v>29</v>
      </c>
      <c r="AA34" s="97">
        <v>0</v>
      </c>
      <c r="AB34" s="95"/>
      <c r="AC34" s="95"/>
      <c r="AD34" s="95"/>
      <c r="AE34" s="95"/>
      <c r="AF34" s="98" t="s">
        <v>862</v>
      </c>
      <c r="AG34" s="98"/>
      <c r="AH34" s="95"/>
      <c r="AI34" s="98" t="s">
        <v>862</v>
      </c>
      <c r="AJ34" s="95"/>
      <c r="AK34" s="98" t="s">
        <v>862</v>
      </c>
      <c r="AL34" s="95"/>
      <c r="AM34" s="95"/>
      <c r="AN34" s="95"/>
      <c r="AO34" s="95"/>
      <c r="AP34" s="95"/>
      <c r="AQ34" s="98" t="s">
        <v>862</v>
      </c>
    </row>
    <row r="35" spans="2:43">
      <c r="B35" s="100" t="s">
        <v>979</v>
      </c>
      <c r="C35" s="100" t="s">
        <v>13</v>
      </c>
      <c r="D35" s="95">
        <v>20</v>
      </c>
      <c r="E35" s="95" t="s">
        <v>593</v>
      </c>
      <c r="F35" s="95">
        <v>18</v>
      </c>
      <c r="G35" s="95">
        <v>460</v>
      </c>
      <c r="H35" s="95">
        <v>180</v>
      </c>
      <c r="I35" s="96"/>
      <c r="J35" s="95">
        <v>102</v>
      </c>
      <c r="K35" s="95">
        <v>102</v>
      </c>
      <c r="L35" s="95">
        <v>92</v>
      </c>
      <c r="M35" s="95">
        <v>102</v>
      </c>
      <c r="N35" s="95">
        <v>82</v>
      </c>
      <c r="O35" s="95">
        <v>92</v>
      </c>
      <c r="P35" s="95">
        <v>82</v>
      </c>
      <c r="Q35" s="96"/>
      <c r="R35" s="95">
        <v>11</v>
      </c>
      <c r="S35" s="95">
        <v>144</v>
      </c>
      <c r="T35" s="95">
        <v>11</v>
      </c>
      <c r="U35" s="95">
        <v>11</v>
      </c>
      <c r="V35" s="95">
        <v>11</v>
      </c>
      <c r="W35" s="96"/>
      <c r="X35" s="95">
        <v>12</v>
      </c>
      <c r="Y35" s="95">
        <v>22</v>
      </c>
      <c r="Z35" s="95">
        <v>27</v>
      </c>
      <c r="AA35" s="97">
        <v>0</v>
      </c>
      <c r="AB35" s="95"/>
      <c r="AC35" s="95"/>
      <c r="AD35" s="95"/>
      <c r="AE35" s="95"/>
      <c r="AF35" s="98" t="s">
        <v>862</v>
      </c>
      <c r="AG35" s="95"/>
      <c r="AH35" s="98" t="s">
        <v>862</v>
      </c>
      <c r="AI35" s="98" t="s">
        <v>862</v>
      </c>
      <c r="AJ35" s="95"/>
      <c r="AK35" s="95"/>
      <c r="AL35" s="98"/>
      <c r="AM35" s="95"/>
      <c r="AN35" s="95"/>
      <c r="AO35" s="95"/>
      <c r="AP35" s="95"/>
      <c r="AQ35" s="98" t="s">
        <v>862</v>
      </c>
    </row>
    <row r="36" spans="2:43">
      <c r="B36" s="101" t="s">
        <v>980</v>
      </c>
      <c r="C36" s="101" t="s">
        <v>580</v>
      </c>
      <c r="D36" s="102">
        <v>21</v>
      </c>
      <c r="E36" s="102" t="s">
        <v>593</v>
      </c>
      <c r="F36" s="102">
        <v>22</v>
      </c>
      <c r="G36" s="102">
        <v>650</v>
      </c>
      <c r="H36" s="102">
        <v>214</v>
      </c>
      <c r="I36" s="103"/>
      <c r="J36" s="102">
        <v>108</v>
      </c>
      <c r="K36" s="102">
        <v>108</v>
      </c>
      <c r="L36" s="102">
        <v>93</v>
      </c>
      <c r="M36" s="102">
        <v>108</v>
      </c>
      <c r="N36" s="102">
        <v>78</v>
      </c>
      <c r="O36" s="102">
        <v>93</v>
      </c>
      <c r="P36" s="102">
        <v>78</v>
      </c>
      <c r="Q36" s="103"/>
      <c r="R36" s="102">
        <v>14</v>
      </c>
      <c r="S36" s="102">
        <v>14</v>
      </c>
      <c r="T36" s="102">
        <v>14</v>
      </c>
      <c r="U36" s="102">
        <v>14</v>
      </c>
      <c r="V36" s="102">
        <v>14</v>
      </c>
      <c r="W36" s="103"/>
      <c r="X36" s="102">
        <v>14</v>
      </c>
      <c r="Y36" s="102">
        <v>27</v>
      </c>
      <c r="Z36" s="102">
        <v>33</v>
      </c>
      <c r="AA36" s="104">
        <v>0</v>
      </c>
      <c r="AB36" s="104"/>
      <c r="AC36" s="102"/>
      <c r="AD36" s="102"/>
      <c r="AE36" s="102"/>
      <c r="AF36" s="102"/>
      <c r="AG36" s="102"/>
      <c r="AH36" s="102"/>
      <c r="AI36" s="102"/>
      <c r="AJ36" s="105"/>
      <c r="AK36" s="105"/>
      <c r="AL36" s="102"/>
      <c r="AM36" s="102"/>
      <c r="AN36" s="102"/>
      <c r="AO36" s="102"/>
      <c r="AP36" s="102"/>
      <c r="AQ36" s="98" t="s">
        <v>862</v>
      </c>
    </row>
    <row r="37" spans="2:43">
      <c r="B37" s="100" t="s">
        <v>981</v>
      </c>
      <c r="C37" s="100" t="s">
        <v>13</v>
      </c>
      <c r="D37" s="95">
        <v>21</v>
      </c>
      <c r="E37" s="95" t="s">
        <v>593</v>
      </c>
      <c r="F37" s="95">
        <v>18</v>
      </c>
      <c r="G37" s="95">
        <v>675</v>
      </c>
      <c r="H37" s="95">
        <v>225</v>
      </c>
      <c r="I37" s="96"/>
      <c r="J37" s="95">
        <v>102</v>
      </c>
      <c r="K37" s="95">
        <v>102</v>
      </c>
      <c r="L37" s="95">
        <v>92</v>
      </c>
      <c r="M37" s="95">
        <v>102</v>
      </c>
      <c r="N37" s="95">
        <v>82</v>
      </c>
      <c r="O37" s="95">
        <v>92</v>
      </c>
      <c r="P37" s="95">
        <v>82</v>
      </c>
      <c r="Q37" s="96"/>
      <c r="R37" s="95">
        <v>11</v>
      </c>
      <c r="S37" s="95">
        <v>11</v>
      </c>
      <c r="T37" s="95">
        <v>11</v>
      </c>
      <c r="U37" s="95">
        <v>11</v>
      </c>
      <c r="V37" s="95">
        <v>144</v>
      </c>
      <c r="W37" s="96"/>
      <c r="X37" s="95">
        <v>12</v>
      </c>
      <c r="Y37" s="95">
        <v>22</v>
      </c>
      <c r="Z37" s="95">
        <v>27</v>
      </c>
      <c r="AA37" s="97">
        <v>0</v>
      </c>
      <c r="AB37" s="95"/>
      <c r="AC37" s="95"/>
      <c r="AD37" s="95"/>
      <c r="AE37" s="95"/>
      <c r="AF37" s="98" t="s">
        <v>862</v>
      </c>
      <c r="AG37" s="95"/>
      <c r="AH37" s="95"/>
      <c r="AI37" s="98" t="s">
        <v>862</v>
      </c>
      <c r="AJ37" s="95"/>
      <c r="AK37" s="95"/>
      <c r="AL37" s="95"/>
      <c r="AM37" s="95"/>
      <c r="AN37" s="95"/>
      <c r="AO37" s="95"/>
      <c r="AP37" s="95"/>
      <c r="AQ37" s="98" t="s">
        <v>862</v>
      </c>
    </row>
    <row r="38" spans="2:43">
      <c r="B38" s="94" t="s">
        <v>982</v>
      </c>
      <c r="C38" s="94" t="s">
        <v>585</v>
      </c>
      <c r="D38" s="95">
        <v>22</v>
      </c>
      <c r="E38" s="95" t="s">
        <v>593</v>
      </c>
      <c r="F38" s="95">
        <v>22</v>
      </c>
      <c r="G38" s="95">
        <v>500</v>
      </c>
      <c r="H38" s="95">
        <v>214</v>
      </c>
      <c r="I38" s="96"/>
      <c r="J38" s="95">
        <v>108</v>
      </c>
      <c r="K38" s="95">
        <v>108</v>
      </c>
      <c r="L38" s="95">
        <v>93</v>
      </c>
      <c r="M38" s="95">
        <v>108</v>
      </c>
      <c r="N38" s="95">
        <v>78</v>
      </c>
      <c r="O38" s="95">
        <v>93</v>
      </c>
      <c r="P38" s="95">
        <v>78</v>
      </c>
      <c r="Q38" s="96"/>
      <c r="R38" s="95">
        <v>14</v>
      </c>
      <c r="S38" s="95">
        <v>14</v>
      </c>
      <c r="T38" s="95">
        <v>14</v>
      </c>
      <c r="U38" s="95">
        <v>14</v>
      </c>
      <c r="V38" s="95">
        <v>14</v>
      </c>
      <c r="W38" s="96"/>
      <c r="X38" s="95">
        <v>12</v>
      </c>
      <c r="Y38" s="95">
        <v>23</v>
      </c>
      <c r="Z38" s="95">
        <v>33</v>
      </c>
      <c r="AA38" s="97">
        <v>0</v>
      </c>
      <c r="AB38" s="97"/>
      <c r="AC38" s="95"/>
      <c r="AD38" s="95"/>
      <c r="AE38" s="95"/>
      <c r="AF38" s="95"/>
      <c r="AG38" s="95"/>
      <c r="AH38" s="95"/>
      <c r="AI38" s="95"/>
      <c r="AJ38" s="98"/>
      <c r="AK38" s="98"/>
      <c r="AL38" s="95"/>
      <c r="AM38" s="95"/>
      <c r="AN38" s="95"/>
      <c r="AO38" s="95"/>
      <c r="AP38" s="95"/>
      <c r="AQ38" s="95"/>
    </row>
    <row r="39" spans="2:43">
      <c r="B39" s="100" t="s">
        <v>983</v>
      </c>
      <c r="C39" s="100" t="s">
        <v>13</v>
      </c>
      <c r="D39" s="95">
        <v>22</v>
      </c>
      <c r="E39" s="95" t="s">
        <v>593</v>
      </c>
      <c r="F39" s="95">
        <v>21</v>
      </c>
      <c r="G39" s="95">
        <v>660</v>
      </c>
      <c r="H39" s="95">
        <v>188</v>
      </c>
      <c r="I39" s="96"/>
      <c r="J39" s="95">
        <v>108</v>
      </c>
      <c r="K39" s="95">
        <v>108</v>
      </c>
      <c r="L39" s="95">
        <v>93</v>
      </c>
      <c r="M39" s="95">
        <v>108</v>
      </c>
      <c r="N39" s="95">
        <v>78</v>
      </c>
      <c r="O39" s="95">
        <v>93</v>
      </c>
      <c r="P39" s="95">
        <v>78</v>
      </c>
      <c r="Q39" s="96"/>
      <c r="R39" s="95">
        <v>14</v>
      </c>
      <c r="S39" s="95">
        <v>14</v>
      </c>
      <c r="T39" s="95">
        <v>14</v>
      </c>
      <c r="U39" s="95">
        <v>144</v>
      </c>
      <c r="V39" s="95">
        <v>14</v>
      </c>
      <c r="W39" s="96"/>
      <c r="X39" s="95">
        <v>14</v>
      </c>
      <c r="Y39" s="95">
        <v>26</v>
      </c>
      <c r="Z39" s="95">
        <v>32</v>
      </c>
      <c r="AA39" s="97">
        <v>0</v>
      </c>
      <c r="AB39" s="95"/>
      <c r="AC39" s="95"/>
      <c r="AD39" s="95">
        <v>22</v>
      </c>
      <c r="AE39" s="95"/>
      <c r="AF39" s="98" t="s">
        <v>862</v>
      </c>
      <c r="AG39" s="95"/>
      <c r="AH39" s="95"/>
      <c r="AI39" s="98" t="s">
        <v>862</v>
      </c>
      <c r="AJ39" s="95"/>
      <c r="AK39" s="95"/>
      <c r="AL39" s="95"/>
      <c r="AM39" s="95"/>
      <c r="AN39" s="95"/>
      <c r="AO39" s="95"/>
      <c r="AP39" s="95"/>
      <c r="AQ39" s="98"/>
    </row>
    <row r="40" spans="2:43">
      <c r="B40" s="100" t="s">
        <v>984</v>
      </c>
      <c r="C40" s="100" t="s">
        <v>13</v>
      </c>
      <c r="D40" s="95">
        <v>23</v>
      </c>
      <c r="E40" s="95" t="s">
        <v>593</v>
      </c>
      <c r="F40" s="95">
        <v>21</v>
      </c>
      <c r="G40" s="95">
        <v>415</v>
      </c>
      <c r="H40" s="95">
        <v>171</v>
      </c>
      <c r="I40" s="96"/>
      <c r="J40" s="95">
        <v>108</v>
      </c>
      <c r="K40" s="95">
        <v>108</v>
      </c>
      <c r="L40" s="95">
        <v>93</v>
      </c>
      <c r="M40" s="95">
        <v>108</v>
      </c>
      <c r="N40" s="95">
        <v>78</v>
      </c>
      <c r="O40" s="95">
        <v>93</v>
      </c>
      <c r="P40" s="95">
        <v>78</v>
      </c>
      <c r="Q40" s="96"/>
      <c r="R40" s="95">
        <v>14</v>
      </c>
      <c r="S40" s="95">
        <v>14</v>
      </c>
      <c r="T40" s="95">
        <v>144</v>
      </c>
      <c r="U40" s="95">
        <v>14</v>
      </c>
      <c r="V40" s="95">
        <v>14</v>
      </c>
      <c r="W40" s="96"/>
      <c r="X40" s="95">
        <v>14</v>
      </c>
      <c r="Y40" s="95">
        <v>26</v>
      </c>
      <c r="Z40" s="95">
        <v>32</v>
      </c>
      <c r="AA40" s="97">
        <v>0</v>
      </c>
      <c r="AB40" s="95"/>
      <c r="AC40" s="95">
        <v>23</v>
      </c>
      <c r="AD40" s="95">
        <v>22</v>
      </c>
      <c r="AE40" s="95"/>
      <c r="AF40" s="98" t="s">
        <v>862</v>
      </c>
      <c r="AG40" s="95"/>
      <c r="AH40" s="95"/>
      <c r="AI40" s="98" t="s">
        <v>862</v>
      </c>
      <c r="AJ40" s="95"/>
      <c r="AK40" s="95"/>
      <c r="AL40" s="95"/>
      <c r="AM40" s="95"/>
      <c r="AN40" s="95"/>
      <c r="AO40" s="95"/>
      <c r="AP40" s="95"/>
      <c r="AQ40" s="98"/>
    </row>
    <row r="41" spans="2:43">
      <c r="B41" s="100" t="s">
        <v>985</v>
      </c>
      <c r="C41" s="100" t="s">
        <v>13</v>
      </c>
      <c r="D41" s="95">
        <v>24</v>
      </c>
      <c r="E41" s="95" t="s">
        <v>593</v>
      </c>
      <c r="F41" s="95">
        <v>21</v>
      </c>
      <c r="G41" s="95">
        <v>580</v>
      </c>
      <c r="H41" s="95">
        <v>205</v>
      </c>
      <c r="I41" s="96"/>
      <c r="J41" s="95">
        <v>108</v>
      </c>
      <c r="K41" s="95">
        <v>108</v>
      </c>
      <c r="L41" s="95">
        <v>93</v>
      </c>
      <c r="M41" s="95">
        <v>108</v>
      </c>
      <c r="N41" s="95">
        <v>78</v>
      </c>
      <c r="O41" s="95">
        <v>93</v>
      </c>
      <c r="P41" s="95">
        <v>78</v>
      </c>
      <c r="Q41" s="96"/>
      <c r="R41" s="95">
        <v>14</v>
      </c>
      <c r="S41" s="95">
        <v>144</v>
      </c>
      <c r="T41" s="95">
        <v>14</v>
      </c>
      <c r="U41" s="95">
        <v>14</v>
      </c>
      <c r="V41" s="95">
        <v>14</v>
      </c>
      <c r="W41" s="96"/>
      <c r="X41" s="95">
        <v>14</v>
      </c>
      <c r="Y41" s="95">
        <v>26</v>
      </c>
      <c r="Z41" s="95">
        <v>32</v>
      </c>
      <c r="AA41" s="97">
        <v>0</v>
      </c>
      <c r="AB41" s="95"/>
      <c r="AC41" s="95"/>
      <c r="AD41" s="95"/>
      <c r="AE41" s="95"/>
      <c r="AF41" s="98" t="s">
        <v>862</v>
      </c>
      <c r="AG41" s="95"/>
      <c r="AH41" s="98" t="s">
        <v>862</v>
      </c>
      <c r="AI41" s="98" t="s">
        <v>862</v>
      </c>
      <c r="AJ41" s="95"/>
      <c r="AK41" s="95"/>
      <c r="AL41" s="98"/>
      <c r="AM41" s="95"/>
      <c r="AN41" s="95"/>
      <c r="AO41" s="95"/>
      <c r="AP41" s="95"/>
      <c r="AQ41" s="98"/>
    </row>
    <row r="42" spans="2:43">
      <c r="B42" s="99" t="s">
        <v>986</v>
      </c>
      <c r="C42" s="99" t="s">
        <v>948</v>
      </c>
      <c r="D42" s="95">
        <v>24</v>
      </c>
      <c r="E42" s="95" t="s">
        <v>593</v>
      </c>
      <c r="F42" s="95">
        <v>22</v>
      </c>
      <c r="G42" s="95">
        <v>700</v>
      </c>
      <c r="H42" s="95">
        <v>214</v>
      </c>
      <c r="I42" s="96"/>
      <c r="J42" s="95">
        <v>108</v>
      </c>
      <c r="K42" s="95">
        <v>108</v>
      </c>
      <c r="L42" s="95">
        <v>93</v>
      </c>
      <c r="M42" s="95">
        <v>108</v>
      </c>
      <c r="N42" s="95">
        <v>78</v>
      </c>
      <c r="O42" s="95">
        <v>93</v>
      </c>
      <c r="P42" s="95">
        <v>78</v>
      </c>
      <c r="Q42" s="96"/>
      <c r="R42" s="95">
        <v>14</v>
      </c>
      <c r="S42" s="95">
        <v>14</v>
      </c>
      <c r="T42" s="95">
        <v>14</v>
      </c>
      <c r="U42" s="95">
        <v>14</v>
      </c>
      <c r="V42" s="95">
        <v>14</v>
      </c>
      <c r="W42" s="96"/>
      <c r="X42" s="95">
        <v>16</v>
      </c>
      <c r="Y42" s="95">
        <v>26</v>
      </c>
      <c r="Z42" s="95">
        <v>33</v>
      </c>
      <c r="AA42" s="97">
        <v>0</v>
      </c>
      <c r="AB42" s="95"/>
      <c r="AC42" s="95"/>
      <c r="AD42" s="95"/>
      <c r="AE42" s="95"/>
      <c r="AF42" s="98" t="s">
        <v>862</v>
      </c>
      <c r="AG42" s="98"/>
      <c r="AH42" s="95"/>
      <c r="AI42" s="98" t="s">
        <v>862</v>
      </c>
      <c r="AJ42" s="95"/>
      <c r="AK42" s="98" t="s">
        <v>862</v>
      </c>
      <c r="AL42" s="95"/>
      <c r="AM42" s="95"/>
      <c r="AN42" s="95"/>
      <c r="AO42" s="95"/>
      <c r="AP42" s="95"/>
      <c r="AQ42" s="95"/>
    </row>
    <row r="43" spans="2:43">
      <c r="B43" s="100" t="s">
        <v>987</v>
      </c>
      <c r="C43" s="100" t="s">
        <v>13</v>
      </c>
      <c r="D43" s="95">
        <v>25</v>
      </c>
      <c r="E43" s="95" t="s">
        <v>593</v>
      </c>
      <c r="F43" s="95">
        <v>21</v>
      </c>
      <c r="G43" s="95">
        <v>830</v>
      </c>
      <c r="H43" s="95">
        <v>257</v>
      </c>
      <c r="I43" s="96"/>
      <c r="J43" s="95">
        <v>108</v>
      </c>
      <c r="K43" s="95">
        <v>108</v>
      </c>
      <c r="L43" s="95">
        <v>93</v>
      </c>
      <c r="M43" s="95">
        <v>108</v>
      </c>
      <c r="N43" s="95">
        <v>78</v>
      </c>
      <c r="O43" s="95">
        <v>93</v>
      </c>
      <c r="P43" s="95">
        <v>78</v>
      </c>
      <c r="Q43" s="96"/>
      <c r="R43" s="95">
        <v>14</v>
      </c>
      <c r="S43" s="95">
        <v>14</v>
      </c>
      <c r="T43" s="95">
        <v>14</v>
      </c>
      <c r="U43" s="95">
        <v>14</v>
      </c>
      <c r="V43" s="95">
        <v>144</v>
      </c>
      <c r="W43" s="96"/>
      <c r="X43" s="95">
        <v>14</v>
      </c>
      <c r="Y43" s="95">
        <v>26</v>
      </c>
      <c r="Z43" s="95">
        <v>32</v>
      </c>
      <c r="AA43" s="97">
        <v>0</v>
      </c>
      <c r="AB43" s="95"/>
      <c r="AC43" s="95"/>
      <c r="AD43" s="95"/>
      <c r="AE43" s="95"/>
      <c r="AF43" s="98" t="s">
        <v>862</v>
      </c>
      <c r="AG43" s="98"/>
      <c r="AH43" s="95"/>
      <c r="AI43" s="98" t="s">
        <v>862</v>
      </c>
      <c r="AJ43" s="95"/>
      <c r="AK43" s="95"/>
      <c r="AL43" s="95"/>
      <c r="AM43" s="95"/>
      <c r="AN43" s="95"/>
      <c r="AO43" s="95"/>
      <c r="AP43" s="95"/>
      <c r="AQ43" s="98" t="s">
        <v>862</v>
      </c>
    </row>
    <row r="44" spans="2:43">
      <c r="B44" s="100" t="s">
        <v>988</v>
      </c>
      <c r="C44" s="100" t="s">
        <v>13</v>
      </c>
      <c r="D44" s="95">
        <v>26</v>
      </c>
      <c r="E44" s="95" t="s">
        <v>593</v>
      </c>
      <c r="F44" s="95">
        <v>25</v>
      </c>
      <c r="G44" s="95">
        <v>800</v>
      </c>
      <c r="H44" s="95">
        <v>219</v>
      </c>
      <c r="I44" s="96"/>
      <c r="J44" s="95">
        <v>110</v>
      </c>
      <c r="K44" s="95">
        <v>110</v>
      </c>
      <c r="L44" s="95">
        <v>95</v>
      </c>
      <c r="M44" s="95">
        <v>110</v>
      </c>
      <c r="N44" s="95">
        <v>80</v>
      </c>
      <c r="O44" s="95">
        <v>95</v>
      </c>
      <c r="P44" s="95">
        <v>80</v>
      </c>
      <c r="Q44" s="96"/>
      <c r="R44" s="95">
        <v>16</v>
      </c>
      <c r="S44" s="95">
        <v>16</v>
      </c>
      <c r="T44" s="95">
        <v>16</v>
      </c>
      <c r="U44" s="95">
        <v>144</v>
      </c>
      <c r="V44" s="95">
        <v>16</v>
      </c>
      <c r="W44" s="96"/>
      <c r="X44" s="95">
        <v>16</v>
      </c>
      <c r="Y44" s="95">
        <v>28</v>
      </c>
      <c r="Z44" s="95">
        <v>38</v>
      </c>
      <c r="AA44" s="97">
        <v>0</v>
      </c>
      <c r="AB44" s="95"/>
      <c r="AC44" s="95"/>
      <c r="AD44" s="95">
        <v>26</v>
      </c>
      <c r="AE44" s="95"/>
      <c r="AF44" s="98" t="s">
        <v>862</v>
      </c>
      <c r="AG44" s="98" t="s">
        <v>862</v>
      </c>
      <c r="AH44" s="95"/>
      <c r="AI44" s="98" t="s">
        <v>862</v>
      </c>
      <c r="AJ44" s="95"/>
      <c r="AK44" s="95"/>
      <c r="AL44" s="95"/>
      <c r="AM44" s="95"/>
      <c r="AN44" s="95"/>
      <c r="AO44" s="95"/>
      <c r="AP44" s="95"/>
      <c r="AQ44" s="98"/>
    </row>
    <row r="45" spans="2:43">
      <c r="B45" s="100" t="s">
        <v>989</v>
      </c>
      <c r="C45" s="100" t="s">
        <v>13</v>
      </c>
      <c r="D45" s="95">
        <v>27</v>
      </c>
      <c r="E45" s="95" t="s">
        <v>593</v>
      </c>
      <c r="F45" s="95">
        <v>25</v>
      </c>
      <c r="G45" s="95">
        <v>500</v>
      </c>
      <c r="H45" s="95">
        <v>199</v>
      </c>
      <c r="I45" s="96"/>
      <c r="J45" s="95">
        <v>110</v>
      </c>
      <c r="K45" s="95">
        <v>110</v>
      </c>
      <c r="L45" s="95">
        <v>95</v>
      </c>
      <c r="M45" s="95">
        <v>110</v>
      </c>
      <c r="N45" s="95">
        <v>80</v>
      </c>
      <c r="O45" s="95">
        <v>95</v>
      </c>
      <c r="P45" s="95">
        <v>80</v>
      </c>
      <c r="Q45" s="96"/>
      <c r="R45" s="95">
        <v>16</v>
      </c>
      <c r="S45" s="95">
        <v>16</v>
      </c>
      <c r="T45" s="95">
        <v>144</v>
      </c>
      <c r="U45" s="95">
        <v>16</v>
      </c>
      <c r="V45" s="95">
        <v>16</v>
      </c>
      <c r="W45" s="96"/>
      <c r="X45" s="95">
        <v>16</v>
      </c>
      <c r="Y45" s="95">
        <v>28</v>
      </c>
      <c r="Z45" s="95">
        <v>38</v>
      </c>
      <c r="AA45" s="97">
        <v>0</v>
      </c>
      <c r="AB45" s="95"/>
      <c r="AC45" s="95">
        <v>27</v>
      </c>
      <c r="AD45" s="95">
        <v>26</v>
      </c>
      <c r="AE45" s="95"/>
      <c r="AF45" s="98" t="s">
        <v>862</v>
      </c>
      <c r="AG45" s="98" t="s">
        <v>862</v>
      </c>
      <c r="AH45" s="95"/>
      <c r="AI45" s="98" t="s">
        <v>862</v>
      </c>
      <c r="AJ45" s="95"/>
      <c r="AK45" s="95"/>
      <c r="AL45" s="95"/>
      <c r="AM45" s="95"/>
      <c r="AN45" s="95"/>
      <c r="AO45" s="95"/>
      <c r="AP45" s="95"/>
      <c r="AQ45" s="98" t="s">
        <v>862</v>
      </c>
    </row>
    <row r="46" spans="2:43">
      <c r="B46" s="100" t="s">
        <v>990</v>
      </c>
      <c r="C46" s="100" t="s">
        <v>13</v>
      </c>
      <c r="D46" s="95">
        <v>28</v>
      </c>
      <c r="E46" s="95" t="s">
        <v>593</v>
      </c>
      <c r="F46" s="95">
        <v>25</v>
      </c>
      <c r="G46" s="95">
        <v>700</v>
      </c>
      <c r="H46" s="95">
        <v>239</v>
      </c>
      <c r="I46" s="96"/>
      <c r="J46" s="95">
        <v>110</v>
      </c>
      <c r="K46" s="95">
        <v>110</v>
      </c>
      <c r="L46" s="95">
        <v>95</v>
      </c>
      <c r="M46" s="95">
        <v>110</v>
      </c>
      <c r="N46" s="95">
        <v>80</v>
      </c>
      <c r="O46" s="95">
        <v>95</v>
      </c>
      <c r="P46" s="95">
        <v>80</v>
      </c>
      <c r="Q46" s="96"/>
      <c r="R46" s="95">
        <v>16</v>
      </c>
      <c r="S46" s="95">
        <v>144</v>
      </c>
      <c r="T46" s="95">
        <v>16</v>
      </c>
      <c r="U46" s="95">
        <v>16</v>
      </c>
      <c r="V46" s="95">
        <v>16</v>
      </c>
      <c r="W46" s="96"/>
      <c r="X46" s="95">
        <v>16</v>
      </c>
      <c r="Y46" s="95">
        <v>28</v>
      </c>
      <c r="Z46" s="95">
        <v>38</v>
      </c>
      <c r="AA46" s="97">
        <v>0</v>
      </c>
      <c r="AB46" s="95"/>
      <c r="AC46" s="95"/>
      <c r="AD46" s="95"/>
      <c r="AE46" s="95"/>
      <c r="AF46" s="98" t="s">
        <v>862</v>
      </c>
      <c r="AG46" s="98" t="s">
        <v>862</v>
      </c>
      <c r="AH46" s="98" t="s">
        <v>862</v>
      </c>
      <c r="AI46" s="98" t="s">
        <v>862</v>
      </c>
      <c r="AJ46" s="95"/>
      <c r="AK46" s="95"/>
      <c r="AL46" s="98"/>
      <c r="AM46" s="95"/>
      <c r="AN46" s="95"/>
      <c r="AO46" s="95"/>
      <c r="AP46" s="95"/>
      <c r="AQ46" s="98" t="s">
        <v>862</v>
      </c>
    </row>
    <row r="47" spans="2:43">
      <c r="B47" s="94" t="s">
        <v>991</v>
      </c>
      <c r="C47" s="94" t="s">
        <v>585</v>
      </c>
      <c r="D47" s="95">
        <v>29</v>
      </c>
      <c r="E47" s="95" t="s">
        <v>593</v>
      </c>
      <c r="F47" s="95">
        <v>26</v>
      </c>
      <c r="G47" s="95">
        <v>600</v>
      </c>
      <c r="H47" s="95">
        <v>248</v>
      </c>
      <c r="I47" s="96"/>
      <c r="J47" s="95">
        <v>111</v>
      </c>
      <c r="K47" s="95">
        <v>111</v>
      </c>
      <c r="L47" s="95">
        <v>96</v>
      </c>
      <c r="M47" s="95">
        <v>111</v>
      </c>
      <c r="N47" s="95">
        <v>81</v>
      </c>
      <c r="O47" s="95">
        <v>96</v>
      </c>
      <c r="P47" s="95">
        <v>81</v>
      </c>
      <c r="Q47" s="96"/>
      <c r="R47" s="95">
        <v>17</v>
      </c>
      <c r="S47" s="95">
        <v>17</v>
      </c>
      <c r="T47" s="95">
        <v>17</v>
      </c>
      <c r="U47" s="95">
        <v>17</v>
      </c>
      <c r="V47" s="95">
        <v>17</v>
      </c>
      <c r="W47" s="96"/>
      <c r="X47" s="95">
        <v>17</v>
      </c>
      <c r="Y47" s="95">
        <v>28</v>
      </c>
      <c r="Z47" s="95">
        <v>39</v>
      </c>
      <c r="AA47" s="97">
        <v>0</v>
      </c>
      <c r="AB47" s="97"/>
      <c r="AC47" s="95"/>
      <c r="AD47" s="95"/>
      <c r="AE47" s="95"/>
      <c r="AF47" s="95"/>
      <c r="AG47" s="95"/>
      <c r="AH47" s="95"/>
      <c r="AI47" s="95"/>
      <c r="AJ47" s="98"/>
      <c r="AK47" s="98"/>
      <c r="AL47" s="95"/>
      <c r="AM47" s="95"/>
      <c r="AN47" s="95"/>
      <c r="AO47" s="95"/>
      <c r="AP47" s="95"/>
      <c r="AQ47" s="95"/>
    </row>
    <row r="48" spans="2:43">
      <c r="B48" s="99" t="s">
        <v>992</v>
      </c>
      <c r="C48" s="99" t="s">
        <v>948</v>
      </c>
      <c r="D48" s="95">
        <v>29</v>
      </c>
      <c r="E48" s="95" t="s">
        <v>593</v>
      </c>
      <c r="F48" s="95">
        <v>25</v>
      </c>
      <c r="G48" s="95">
        <v>775</v>
      </c>
      <c r="H48" s="95">
        <v>239</v>
      </c>
      <c r="I48" s="96"/>
      <c r="J48" s="95">
        <v>110</v>
      </c>
      <c r="K48" s="95">
        <v>110</v>
      </c>
      <c r="L48" s="95">
        <v>95</v>
      </c>
      <c r="M48" s="95">
        <v>110</v>
      </c>
      <c r="N48" s="95">
        <v>80</v>
      </c>
      <c r="O48" s="95">
        <v>95</v>
      </c>
      <c r="P48" s="95">
        <v>80</v>
      </c>
      <c r="Q48" s="96"/>
      <c r="R48" s="95">
        <v>16</v>
      </c>
      <c r="S48" s="95">
        <v>16</v>
      </c>
      <c r="T48" s="95">
        <v>16</v>
      </c>
      <c r="U48" s="95">
        <v>16</v>
      </c>
      <c r="V48" s="95">
        <v>16</v>
      </c>
      <c r="W48" s="96"/>
      <c r="X48" s="95">
        <v>18</v>
      </c>
      <c r="Y48" s="95">
        <v>28</v>
      </c>
      <c r="Z48" s="95">
        <v>38</v>
      </c>
      <c r="AA48" s="97">
        <v>0</v>
      </c>
      <c r="AB48" s="95"/>
      <c r="AC48" s="95"/>
      <c r="AD48" s="95"/>
      <c r="AE48" s="95"/>
      <c r="AF48" s="98" t="s">
        <v>862</v>
      </c>
      <c r="AG48" s="98" t="s">
        <v>862</v>
      </c>
      <c r="AH48" s="95"/>
      <c r="AI48" s="98" t="s">
        <v>862</v>
      </c>
      <c r="AJ48" s="95"/>
      <c r="AK48" s="98" t="s">
        <v>862</v>
      </c>
      <c r="AL48" s="95"/>
      <c r="AM48" s="95"/>
      <c r="AN48" s="95"/>
      <c r="AO48" s="95"/>
      <c r="AP48" s="95"/>
      <c r="AQ48" s="98" t="s">
        <v>862</v>
      </c>
    </row>
    <row r="49" spans="2:43">
      <c r="B49" s="100" t="s">
        <v>993</v>
      </c>
      <c r="C49" s="100" t="s">
        <v>13</v>
      </c>
      <c r="D49" s="95">
        <v>29</v>
      </c>
      <c r="E49" s="95" t="s">
        <v>593</v>
      </c>
      <c r="F49" s="95">
        <v>25</v>
      </c>
      <c r="G49" s="95">
        <v>1000</v>
      </c>
      <c r="H49" s="95">
        <v>299</v>
      </c>
      <c r="I49" s="96"/>
      <c r="J49" s="95">
        <v>110</v>
      </c>
      <c r="K49" s="95">
        <v>110</v>
      </c>
      <c r="L49" s="95">
        <v>95</v>
      </c>
      <c r="M49" s="95">
        <v>110</v>
      </c>
      <c r="N49" s="95">
        <v>80</v>
      </c>
      <c r="O49" s="95">
        <v>95</v>
      </c>
      <c r="P49" s="95">
        <v>80</v>
      </c>
      <c r="Q49" s="96"/>
      <c r="R49" s="95">
        <v>16</v>
      </c>
      <c r="S49" s="95">
        <v>16</v>
      </c>
      <c r="T49" s="95">
        <v>16</v>
      </c>
      <c r="U49" s="95">
        <v>16</v>
      </c>
      <c r="V49" s="95">
        <v>144</v>
      </c>
      <c r="W49" s="96"/>
      <c r="X49" s="95">
        <v>16</v>
      </c>
      <c r="Y49" s="95">
        <v>28</v>
      </c>
      <c r="Z49" s="95">
        <v>38</v>
      </c>
      <c r="AA49" s="97">
        <v>0</v>
      </c>
      <c r="AB49" s="95"/>
      <c r="AC49" s="95"/>
      <c r="AD49" s="95"/>
      <c r="AE49" s="95"/>
      <c r="AF49" s="98" t="s">
        <v>862</v>
      </c>
      <c r="AG49" s="98" t="s">
        <v>862</v>
      </c>
      <c r="AH49" s="95"/>
      <c r="AI49" s="98" t="s">
        <v>862</v>
      </c>
      <c r="AJ49" s="95"/>
      <c r="AK49" s="95"/>
      <c r="AL49" s="95"/>
      <c r="AM49" s="95"/>
      <c r="AN49" s="95"/>
      <c r="AO49" s="95"/>
      <c r="AP49" s="95"/>
      <c r="AQ49" s="95"/>
    </row>
    <row r="50" spans="2:43">
      <c r="B50" s="101" t="s">
        <v>994</v>
      </c>
      <c r="C50" s="101" t="s">
        <v>580</v>
      </c>
      <c r="D50" s="102">
        <v>30</v>
      </c>
      <c r="E50" s="102" t="s">
        <v>593</v>
      </c>
      <c r="F50" s="102">
        <v>26</v>
      </c>
      <c r="G50" s="102">
        <v>800</v>
      </c>
      <c r="H50" s="102">
        <v>248</v>
      </c>
      <c r="I50" s="103"/>
      <c r="J50" s="102">
        <v>111</v>
      </c>
      <c r="K50" s="102">
        <v>111</v>
      </c>
      <c r="L50" s="102">
        <v>96</v>
      </c>
      <c r="M50" s="102">
        <v>111</v>
      </c>
      <c r="N50" s="102">
        <v>81</v>
      </c>
      <c r="O50" s="102">
        <v>96</v>
      </c>
      <c r="P50" s="102">
        <v>81</v>
      </c>
      <c r="Q50" s="103"/>
      <c r="R50" s="102">
        <v>17</v>
      </c>
      <c r="S50" s="102">
        <v>17</v>
      </c>
      <c r="T50" s="102">
        <v>17</v>
      </c>
      <c r="U50" s="102">
        <v>17</v>
      </c>
      <c r="V50" s="102">
        <v>17</v>
      </c>
      <c r="W50" s="103"/>
      <c r="X50" s="102">
        <v>18</v>
      </c>
      <c r="Y50" s="102">
        <v>32</v>
      </c>
      <c r="Z50" s="102">
        <v>39</v>
      </c>
      <c r="AA50" s="104">
        <v>0</v>
      </c>
      <c r="AB50" s="104"/>
      <c r="AC50" s="102"/>
      <c r="AD50" s="102"/>
      <c r="AE50" s="102"/>
      <c r="AF50" s="102"/>
      <c r="AG50" s="102"/>
      <c r="AH50" s="102"/>
      <c r="AI50" s="102"/>
      <c r="AJ50" s="105"/>
      <c r="AK50" s="105"/>
      <c r="AL50" s="102"/>
      <c r="AM50" s="102"/>
      <c r="AN50" s="102"/>
      <c r="AO50" s="102"/>
      <c r="AP50" s="102"/>
      <c r="AQ50" s="98" t="s">
        <v>862</v>
      </c>
    </row>
    <row r="51" spans="2:43">
      <c r="B51" s="100" t="s">
        <v>995</v>
      </c>
      <c r="C51" s="100" t="s">
        <v>13</v>
      </c>
      <c r="D51" s="95">
        <v>30</v>
      </c>
      <c r="E51" s="95" t="s">
        <v>593</v>
      </c>
      <c r="F51" s="95">
        <v>29</v>
      </c>
      <c r="G51" s="95">
        <v>1200</v>
      </c>
      <c r="H51" s="95">
        <v>274</v>
      </c>
      <c r="I51" s="96"/>
      <c r="J51" s="95">
        <v>114</v>
      </c>
      <c r="K51" s="95">
        <v>114</v>
      </c>
      <c r="L51" s="95">
        <v>99</v>
      </c>
      <c r="M51" s="95">
        <v>114</v>
      </c>
      <c r="N51" s="95">
        <v>84</v>
      </c>
      <c r="O51" s="95">
        <v>99</v>
      </c>
      <c r="P51" s="95">
        <v>84</v>
      </c>
      <c r="Q51" s="96"/>
      <c r="R51" s="95">
        <v>18</v>
      </c>
      <c r="S51" s="95">
        <v>18</v>
      </c>
      <c r="T51" s="95">
        <v>18</v>
      </c>
      <c r="U51" s="95">
        <v>18</v>
      </c>
      <c r="V51" s="95">
        <v>18</v>
      </c>
      <c r="W51" s="96"/>
      <c r="X51" s="95">
        <v>12</v>
      </c>
      <c r="Y51" s="95">
        <v>34</v>
      </c>
      <c r="Z51" s="95">
        <v>44</v>
      </c>
      <c r="AA51" s="97">
        <v>0</v>
      </c>
      <c r="AB51" s="95"/>
      <c r="AC51" s="95"/>
      <c r="AD51" s="95"/>
      <c r="AE51" s="95"/>
      <c r="AF51" s="98" t="s">
        <v>862</v>
      </c>
      <c r="AG51" s="98" t="s">
        <v>862</v>
      </c>
      <c r="AH51" s="95"/>
      <c r="AI51" s="98" t="s">
        <v>862</v>
      </c>
      <c r="AJ51" s="95"/>
      <c r="AK51" s="95"/>
      <c r="AL51" s="95"/>
      <c r="AM51" s="95"/>
      <c r="AN51" s="95"/>
      <c r="AO51" s="95"/>
      <c r="AP51" s="95"/>
      <c r="AQ51" s="95"/>
    </row>
    <row r="52" spans="2:43">
      <c r="B52" s="94" t="s">
        <v>996</v>
      </c>
      <c r="C52" s="94" t="s">
        <v>585</v>
      </c>
      <c r="D52" s="95">
        <v>31</v>
      </c>
      <c r="E52" s="95" t="s">
        <v>593</v>
      </c>
      <c r="F52" s="95">
        <v>29</v>
      </c>
      <c r="G52" s="95">
        <v>750</v>
      </c>
      <c r="H52" s="95">
        <v>274</v>
      </c>
      <c r="I52" s="96"/>
      <c r="J52" s="95">
        <v>114</v>
      </c>
      <c r="K52" s="95">
        <v>114</v>
      </c>
      <c r="L52" s="95">
        <v>99</v>
      </c>
      <c r="M52" s="95">
        <v>114</v>
      </c>
      <c r="N52" s="95">
        <v>84</v>
      </c>
      <c r="O52" s="95">
        <v>99</v>
      </c>
      <c r="P52" s="95">
        <v>84</v>
      </c>
      <c r="Q52" s="96"/>
      <c r="R52" s="95">
        <v>18</v>
      </c>
      <c r="S52" s="95">
        <v>18</v>
      </c>
      <c r="T52" s="95">
        <v>18</v>
      </c>
      <c r="U52" s="95">
        <v>18</v>
      </c>
      <c r="V52" s="95">
        <v>18</v>
      </c>
      <c r="W52" s="96"/>
      <c r="X52" s="95">
        <v>21</v>
      </c>
      <c r="Y52" s="95">
        <v>33</v>
      </c>
      <c r="Z52" s="95">
        <v>44</v>
      </c>
      <c r="AA52" s="97">
        <v>0</v>
      </c>
      <c r="AB52" s="97"/>
      <c r="AC52" s="95"/>
      <c r="AD52" s="95"/>
      <c r="AE52" s="95"/>
      <c r="AF52" s="95"/>
      <c r="AG52" s="95"/>
      <c r="AH52" s="95"/>
      <c r="AI52" s="95"/>
      <c r="AJ52" s="98"/>
      <c r="AK52" s="98"/>
      <c r="AL52" s="95"/>
      <c r="AM52" s="95"/>
      <c r="AN52" s="95"/>
      <c r="AO52" s="95"/>
      <c r="AP52" s="95"/>
      <c r="AQ52" s="95"/>
    </row>
    <row r="53" spans="2:43">
      <c r="B53" s="100" t="s">
        <v>997</v>
      </c>
      <c r="C53" s="100" t="s">
        <v>13</v>
      </c>
      <c r="D53" s="95">
        <v>31</v>
      </c>
      <c r="E53" s="95" t="s">
        <v>593</v>
      </c>
      <c r="F53" s="95">
        <v>29</v>
      </c>
      <c r="G53" s="95">
        <v>920</v>
      </c>
      <c r="H53" s="95">
        <v>251</v>
      </c>
      <c r="I53" s="96"/>
      <c r="J53" s="95">
        <v>114</v>
      </c>
      <c r="K53" s="95">
        <v>114</v>
      </c>
      <c r="L53" s="95">
        <v>99</v>
      </c>
      <c r="M53" s="95">
        <v>114</v>
      </c>
      <c r="N53" s="95">
        <v>84</v>
      </c>
      <c r="O53" s="95">
        <v>99</v>
      </c>
      <c r="P53" s="95">
        <v>84</v>
      </c>
      <c r="Q53" s="96"/>
      <c r="R53" s="95">
        <v>18</v>
      </c>
      <c r="S53" s="95">
        <v>18</v>
      </c>
      <c r="T53" s="95">
        <v>18</v>
      </c>
      <c r="U53" s="95">
        <v>144</v>
      </c>
      <c r="V53" s="95">
        <v>18</v>
      </c>
      <c r="W53" s="96"/>
      <c r="X53" s="95">
        <v>19</v>
      </c>
      <c r="Y53" s="95">
        <v>34</v>
      </c>
      <c r="Z53" s="95">
        <v>44</v>
      </c>
      <c r="AA53" s="97">
        <v>0</v>
      </c>
      <c r="AB53" s="95"/>
      <c r="AC53" s="95"/>
      <c r="AD53" s="95">
        <v>30</v>
      </c>
      <c r="AE53" s="95"/>
      <c r="AF53" s="98" t="s">
        <v>862</v>
      </c>
      <c r="AG53" s="98" t="s">
        <v>862</v>
      </c>
      <c r="AH53" s="95"/>
      <c r="AI53" s="98" t="s">
        <v>862</v>
      </c>
      <c r="AJ53" s="95"/>
      <c r="AK53" s="95"/>
      <c r="AL53" s="95"/>
      <c r="AM53" s="95"/>
      <c r="AN53" s="95"/>
      <c r="AO53" s="95"/>
      <c r="AP53" s="95"/>
      <c r="AQ53" s="98" t="s">
        <v>862</v>
      </c>
    </row>
    <row r="54" spans="2:43">
      <c r="B54" s="100" t="s">
        <v>998</v>
      </c>
      <c r="C54" s="100" t="s">
        <v>13</v>
      </c>
      <c r="D54" s="95">
        <v>32</v>
      </c>
      <c r="E54" s="95" t="s">
        <v>593</v>
      </c>
      <c r="F54" s="95">
        <v>29</v>
      </c>
      <c r="G54" s="95">
        <v>575</v>
      </c>
      <c r="H54" s="95">
        <v>228</v>
      </c>
      <c r="I54" s="96"/>
      <c r="J54" s="95">
        <v>114</v>
      </c>
      <c r="K54" s="95">
        <v>114</v>
      </c>
      <c r="L54" s="95">
        <v>99</v>
      </c>
      <c r="M54" s="95">
        <v>114</v>
      </c>
      <c r="N54" s="95">
        <v>84</v>
      </c>
      <c r="O54" s="95">
        <v>99</v>
      </c>
      <c r="P54" s="95">
        <v>84</v>
      </c>
      <c r="Q54" s="96"/>
      <c r="R54" s="95">
        <v>18</v>
      </c>
      <c r="S54" s="95">
        <v>18</v>
      </c>
      <c r="T54" s="95">
        <v>144</v>
      </c>
      <c r="U54" s="95">
        <v>18</v>
      </c>
      <c r="V54" s="95">
        <v>18</v>
      </c>
      <c r="W54" s="96"/>
      <c r="X54" s="95">
        <v>19</v>
      </c>
      <c r="Y54" s="95">
        <v>34</v>
      </c>
      <c r="Z54" s="95">
        <v>44</v>
      </c>
      <c r="AA54" s="97">
        <v>0</v>
      </c>
      <c r="AB54" s="95"/>
      <c r="AC54" s="95">
        <v>31</v>
      </c>
      <c r="AD54" s="95">
        <v>30</v>
      </c>
      <c r="AE54" s="95"/>
      <c r="AF54" s="98" t="s">
        <v>862</v>
      </c>
      <c r="AG54" s="98" t="s">
        <v>862</v>
      </c>
      <c r="AH54" s="95"/>
      <c r="AI54" s="98" t="s">
        <v>862</v>
      </c>
      <c r="AJ54" s="95"/>
      <c r="AK54" s="95"/>
      <c r="AL54" s="95"/>
      <c r="AM54" s="95"/>
      <c r="AN54" s="95"/>
      <c r="AO54" s="95"/>
      <c r="AP54" s="95"/>
      <c r="AQ54" s="95"/>
    </row>
    <row r="55" spans="2:43">
      <c r="B55" s="106" t="s">
        <v>999</v>
      </c>
      <c r="C55" s="106" t="s">
        <v>592</v>
      </c>
      <c r="D55" s="95">
        <v>32</v>
      </c>
      <c r="E55" s="95" t="s">
        <v>593</v>
      </c>
      <c r="F55" s="95">
        <v>26</v>
      </c>
      <c r="G55" s="95">
        <v>740</v>
      </c>
      <c r="H55" s="95">
        <v>248</v>
      </c>
      <c r="I55" s="96"/>
      <c r="J55" s="95">
        <v>111</v>
      </c>
      <c r="K55" s="95">
        <v>111</v>
      </c>
      <c r="L55" s="95">
        <v>96</v>
      </c>
      <c r="M55" s="95">
        <v>111</v>
      </c>
      <c r="N55" s="95">
        <v>81</v>
      </c>
      <c r="O55" s="95">
        <v>96</v>
      </c>
      <c r="P55" s="95">
        <v>81</v>
      </c>
      <c r="Q55" s="96"/>
      <c r="R55" s="95">
        <v>17</v>
      </c>
      <c r="S55" s="95">
        <v>17</v>
      </c>
      <c r="T55" s="95">
        <v>17</v>
      </c>
      <c r="U55" s="95">
        <v>17</v>
      </c>
      <c r="V55" s="95">
        <v>17</v>
      </c>
      <c r="W55" s="96"/>
      <c r="X55" s="95">
        <v>16</v>
      </c>
      <c r="Y55" s="95">
        <v>26</v>
      </c>
      <c r="Z55" s="95">
        <v>39</v>
      </c>
      <c r="AA55" s="97">
        <v>0</v>
      </c>
      <c r="AB55" s="97"/>
      <c r="AC55" s="95"/>
      <c r="AD55" s="95"/>
      <c r="AE55" s="95"/>
      <c r="AF55" s="95"/>
      <c r="AG55" s="95"/>
      <c r="AH55" s="95"/>
      <c r="AI55" s="95"/>
      <c r="AJ55" s="98"/>
      <c r="AK55" s="98"/>
      <c r="AL55" s="95"/>
      <c r="AM55" s="95"/>
      <c r="AN55" s="95"/>
      <c r="AO55" s="95"/>
      <c r="AP55" s="95"/>
      <c r="AQ55" s="95"/>
    </row>
    <row r="56" spans="2:43">
      <c r="B56" s="100" t="s">
        <v>1000</v>
      </c>
      <c r="C56" s="100" t="s">
        <v>13</v>
      </c>
      <c r="D56" s="95">
        <v>33</v>
      </c>
      <c r="E56" s="95" t="s">
        <v>593</v>
      </c>
      <c r="F56" s="95">
        <v>29</v>
      </c>
      <c r="G56" s="95">
        <v>800</v>
      </c>
      <c r="H56" s="95">
        <v>274</v>
      </c>
      <c r="I56" s="96"/>
      <c r="J56" s="95">
        <v>114</v>
      </c>
      <c r="K56" s="95">
        <v>114</v>
      </c>
      <c r="L56" s="95">
        <v>99</v>
      </c>
      <c r="M56" s="95">
        <v>114</v>
      </c>
      <c r="N56" s="95">
        <v>84</v>
      </c>
      <c r="O56" s="95">
        <v>99</v>
      </c>
      <c r="P56" s="95">
        <v>84</v>
      </c>
      <c r="Q56" s="96"/>
      <c r="R56" s="95">
        <v>18</v>
      </c>
      <c r="S56" s="95">
        <v>144</v>
      </c>
      <c r="T56" s="95">
        <v>18</v>
      </c>
      <c r="U56" s="95">
        <v>18</v>
      </c>
      <c r="V56" s="95">
        <v>18</v>
      </c>
      <c r="W56" s="96"/>
      <c r="X56" s="95">
        <v>19</v>
      </c>
      <c r="Y56" s="95">
        <v>34</v>
      </c>
      <c r="Z56" s="95">
        <v>44</v>
      </c>
      <c r="AA56" s="97">
        <v>0</v>
      </c>
      <c r="AB56" s="95"/>
      <c r="AC56" s="95"/>
      <c r="AD56" s="95"/>
      <c r="AE56" s="95"/>
      <c r="AF56" s="98" t="s">
        <v>862</v>
      </c>
      <c r="AG56" s="98" t="s">
        <v>862</v>
      </c>
      <c r="AH56" s="98" t="s">
        <v>862</v>
      </c>
      <c r="AI56" s="98" t="s">
        <v>862</v>
      </c>
      <c r="AJ56" s="95"/>
      <c r="AK56" s="95"/>
      <c r="AL56" s="98"/>
      <c r="AM56" s="95"/>
      <c r="AN56" s="95"/>
      <c r="AO56" s="95"/>
      <c r="AP56" s="95"/>
      <c r="AQ56" s="95"/>
    </row>
    <row r="57" spans="2:43">
      <c r="B57" s="99" t="s">
        <v>1001</v>
      </c>
      <c r="C57" s="99" t="s">
        <v>948</v>
      </c>
      <c r="D57" s="95">
        <v>33</v>
      </c>
      <c r="E57" s="95" t="s">
        <v>593</v>
      </c>
      <c r="F57" s="95">
        <v>29</v>
      </c>
      <c r="G57" s="95">
        <v>850</v>
      </c>
      <c r="H57" s="95">
        <v>274</v>
      </c>
      <c r="I57" s="96"/>
      <c r="J57" s="95">
        <v>114</v>
      </c>
      <c r="K57" s="95">
        <v>114</v>
      </c>
      <c r="L57" s="95">
        <v>99</v>
      </c>
      <c r="M57" s="95">
        <v>114</v>
      </c>
      <c r="N57" s="95">
        <v>84</v>
      </c>
      <c r="O57" s="95">
        <v>99</v>
      </c>
      <c r="P57" s="95">
        <v>84</v>
      </c>
      <c r="Q57" s="96"/>
      <c r="R57" s="95">
        <v>18</v>
      </c>
      <c r="S57" s="95">
        <v>18</v>
      </c>
      <c r="T57" s="95">
        <v>18</v>
      </c>
      <c r="U57" s="95">
        <v>18</v>
      </c>
      <c r="V57" s="95">
        <v>18</v>
      </c>
      <c r="W57" s="96"/>
      <c r="X57" s="95">
        <v>20</v>
      </c>
      <c r="Y57" s="95">
        <v>32</v>
      </c>
      <c r="Z57" s="95">
        <v>44</v>
      </c>
      <c r="AA57" s="97">
        <v>0</v>
      </c>
      <c r="AB57" s="95"/>
      <c r="AC57" s="95"/>
      <c r="AD57" s="95"/>
      <c r="AE57" s="95"/>
      <c r="AF57" s="98" t="s">
        <v>862</v>
      </c>
      <c r="AG57" s="98" t="s">
        <v>862</v>
      </c>
      <c r="AH57" s="95"/>
      <c r="AI57" s="98" t="s">
        <v>862</v>
      </c>
      <c r="AJ57" s="95"/>
      <c r="AK57" s="98" t="s">
        <v>862</v>
      </c>
      <c r="AL57" s="95"/>
      <c r="AM57" s="95"/>
      <c r="AN57" s="95"/>
      <c r="AO57" s="95"/>
      <c r="AP57" s="95"/>
      <c r="AQ57" s="95"/>
    </row>
    <row r="58" spans="2:43">
      <c r="B58" s="100" t="s">
        <v>1002</v>
      </c>
      <c r="C58" s="100" t="s">
        <v>13</v>
      </c>
      <c r="D58" s="95">
        <v>34</v>
      </c>
      <c r="E58" s="95" t="s">
        <v>593</v>
      </c>
      <c r="F58" s="95">
        <v>29</v>
      </c>
      <c r="G58" s="95">
        <v>1150</v>
      </c>
      <c r="H58" s="95">
        <v>342</v>
      </c>
      <c r="I58" s="96"/>
      <c r="J58" s="95">
        <v>114</v>
      </c>
      <c r="K58" s="95">
        <v>114</v>
      </c>
      <c r="L58" s="95">
        <v>99</v>
      </c>
      <c r="M58" s="95">
        <v>114</v>
      </c>
      <c r="N58" s="95">
        <v>84</v>
      </c>
      <c r="O58" s="95">
        <v>99</v>
      </c>
      <c r="P58" s="95">
        <v>84</v>
      </c>
      <c r="Q58" s="96"/>
      <c r="R58" s="95">
        <v>18</v>
      </c>
      <c r="S58" s="95">
        <v>18</v>
      </c>
      <c r="T58" s="95">
        <v>18</v>
      </c>
      <c r="U58" s="95">
        <v>18</v>
      </c>
      <c r="V58" s="95">
        <v>144</v>
      </c>
      <c r="W58" s="96"/>
      <c r="X58" s="95">
        <v>19</v>
      </c>
      <c r="Y58" s="95">
        <v>34</v>
      </c>
      <c r="Z58" s="95">
        <v>44</v>
      </c>
      <c r="AA58" s="97">
        <v>0</v>
      </c>
      <c r="AB58" s="95"/>
      <c r="AC58" s="95"/>
      <c r="AD58" s="95"/>
      <c r="AE58" s="95"/>
      <c r="AF58" s="98" t="s">
        <v>862</v>
      </c>
      <c r="AG58" s="98" t="s">
        <v>862</v>
      </c>
      <c r="AH58" s="95"/>
      <c r="AI58" s="98" t="s">
        <v>862</v>
      </c>
      <c r="AJ58" s="95"/>
      <c r="AK58" s="95"/>
      <c r="AL58" s="95"/>
      <c r="AM58" s="95"/>
      <c r="AN58" s="95"/>
      <c r="AO58" s="95"/>
      <c r="AP58" s="95"/>
      <c r="AQ58" s="98" t="s">
        <v>862</v>
      </c>
    </row>
    <row r="59" spans="2:43">
      <c r="B59" s="100" t="s">
        <v>1003</v>
      </c>
      <c r="C59" s="100" t="s">
        <v>13</v>
      </c>
      <c r="D59" s="95">
        <v>36</v>
      </c>
      <c r="E59" s="95" t="s">
        <v>593</v>
      </c>
      <c r="F59" s="95">
        <v>33</v>
      </c>
      <c r="G59" s="95">
        <v>1160</v>
      </c>
      <c r="H59" s="95">
        <v>282</v>
      </c>
      <c r="I59" s="96"/>
      <c r="J59" s="95">
        <v>135</v>
      </c>
      <c r="K59" s="95">
        <v>135</v>
      </c>
      <c r="L59" s="95">
        <v>105</v>
      </c>
      <c r="M59" s="95">
        <v>135</v>
      </c>
      <c r="N59" s="95">
        <v>75</v>
      </c>
      <c r="O59" s="95">
        <v>105</v>
      </c>
      <c r="P59" s="95">
        <v>75</v>
      </c>
      <c r="Q59" s="96"/>
      <c r="R59" s="95">
        <v>21</v>
      </c>
      <c r="S59" s="95">
        <v>21</v>
      </c>
      <c r="T59" s="95">
        <v>21</v>
      </c>
      <c r="U59" s="95">
        <v>144</v>
      </c>
      <c r="V59" s="95">
        <v>21</v>
      </c>
      <c r="W59" s="96"/>
      <c r="X59" s="95">
        <v>22</v>
      </c>
      <c r="Y59" s="95">
        <v>40</v>
      </c>
      <c r="Z59" s="95">
        <v>50</v>
      </c>
      <c r="AA59" s="97">
        <v>-7.0000000000000007E-2</v>
      </c>
      <c r="AB59" s="95"/>
      <c r="AC59" s="95"/>
      <c r="AD59" s="95">
        <v>34</v>
      </c>
      <c r="AE59" s="95"/>
      <c r="AF59" s="98" t="s">
        <v>862</v>
      </c>
      <c r="AG59" s="98" t="s">
        <v>862</v>
      </c>
      <c r="AH59" s="95"/>
      <c r="AI59" s="98" t="s">
        <v>862</v>
      </c>
      <c r="AJ59" s="95"/>
      <c r="AK59" s="95"/>
      <c r="AL59" s="95"/>
      <c r="AM59" s="95"/>
      <c r="AN59" s="95"/>
      <c r="AO59" s="95"/>
      <c r="AP59" s="95"/>
      <c r="AQ59" s="98" t="s">
        <v>862</v>
      </c>
    </row>
    <row r="60" spans="2:43">
      <c r="B60" s="100" t="s">
        <v>1004</v>
      </c>
      <c r="C60" s="100" t="s">
        <v>13</v>
      </c>
      <c r="D60" s="95">
        <v>37</v>
      </c>
      <c r="E60" s="95" t="s">
        <v>593</v>
      </c>
      <c r="F60" s="95">
        <v>33</v>
      </c>
      <c r="G60" s="95">
        <v>725</v>
      </c>
      <c r="H60" s="95">
        <v>256</v>
      </c>
      <c r="I60" s="96"/>
      <c r="J60" s="95">
        <v>135</v>
      </c>
      <c r="K60" s="95">
        <v>135</v>
      </c>
      <c r="L60" s="95">
        <v>105</v>
      </c>
      <c r="M60" s="95">
        <v>135</v>
      </c>
      <c r="N60" s="95">
        <v>75</v>
      </c>
      <c r="O60" s="95">
        <v>105</v>
      </c>
      <c r="P60" s="95">
        <v>75</v>
      </c>
      <c r="Q60" s="96"/>
      <c r="R60" s="95">
        <v>21</v>
      </c>
      <c r="S60" s="95">
        <v>21</v>
      </c>
      <c r="T60" s="95">
        <v>144</v>
      </c>
      <c r="U60" s="95">
        <v>21</v>
      </c>
      <c r="V60" s="95">
        <v>21</v>
      </c>
      <c r="W60" s="96"/>
      <c r="X60" s="95">
        <v>22</v>
      </c>
      <c r="Y60" s="95">
        <v>40</v>
      </c>
      <c r="Z60" s="95">
        <v>50</v>
      </c>
      <c r="AA60" s="97">
        <v>-7.0000000000000007E-2</v>
      </c>
      <c r="AB60" s="95"/>
      <c r="AC60" s="95">
        <v>35</v>
      </c>
      <c r="AD60" s="95">
        <v>34</v>
      </c>
      <c r="AE60" s="95"/>
      <c r="AF60" s="98" t="s">
        <v>862</v>
      </c>
      <c r="AG60" s="98" t="s">
        <v>862</v>
      </c>
      <c r="AH60" s="95"/>
      <c r="AI60" s="98" t="s">
        <v>862</v>
      </c>
      <c r="AJ60" s="95"/>
      <c r="AK60" s="95"/>
      <c r="AL60" s="95"/>
      <c r="AM60" s="95"/>
      <c r="AN60" s="95"/>
      <c r="AO60" s="95"/>
      <c r="AP60" s="95"/>
      <c r="AQ60" s="98" t="s">
        <v>862</v>
      </c>
    </row>
    <row r="61" spans="2:43">
      <c r="B61" s="106" t="s">
        <v>1005</v>
      </c>
      <c r="C61" s="106" t="s">
        <v>592</v>
      </c>
      <c r="D61" s="95">
        <v>37</v>
      </c>
      <c r="E61" s="95" t="s">
        <v>593</v>
      </c>
      <c r="F61" s="95">
        <v>28</v>
      </c>
      <c r="G61" s="95">
        <v>800</v>
      </c>
      <c r="H61" s="95">
        <v>265</v>
      </c>
      <c r="I61" s="96"/>
      <c r="J61" s="95">
        <v>113</v>
      </c>
      <c r="K61" s="95">
        <v>113</v>
      </c>
      <c r="L61" s="95">
        <v>98</v>
      </c>
      <c r="M61" s="95">
        <v>113</v>
      </c>
      <c r="N61" s="95">
        <v>83</v>
      </c>
      <c r="O61" s="95">
        <v>98</v>
      </c>
      <c r="P61" s="95">
        <v>83</v>
      </c>
      <c r="Q61" s="96"/>
      <c r="R61" s="95">
        <v>18</v>
      </c>
      <c r="S61" s="95">
        <v>18</v>
      </c>
      <c r="T61" s="95">
        <v>18</v>
      </c>
      <c r="U61" s="95">
        <v>18</v>
      </c>
      <c r="V61" s="95">
        <v>18</v>
      </c>
      <c r="W61" s="96"/>
      <c r="X61" s="95">
        <v>20</v>
      </c>
      <c r="Y61" s="95">
        <v>31</v>
      </c>
      <c r="Z61" s="95">
        <v>42</v>
      </c>
      <c r="AA61" s="97">
        <v>0</v>
      </c>
      <c r="AB61" s="97"/>
      <c r="AC61" s="95"/>
      <c r="AD61" s="95"/>
      <c r="AE61" s="95"/>
      <c r="AF61" s="95"/>
      <c r="AG61" s="95"/>
      <c r="AH61" s="95"/>
      <c r="AI61" s="95"/>
      <c r="AJ61" s="98"/>
      <c r="AK61" s="98"/>
      <c r="AL61" s="95"/>
      <c r="AM61" s="95"/>
      <c r="AN61" s="95"/>
      <c r="AO61" s="95"/>
      <c r="AP61" s="95"/>
      <c r="AQ61" s="95"/>
    </row>
    <row r="62" spans="2:43">
      <c r="B62" s="94" t="s">
        <v>1006</v>
      </c>
      <c r="C62" s="94" t="s">
        <v>585</v>
      </c>
      <c r="D62" s="95">
        <v>37</v>
      </c>
      <c r="E62" s="95" t="s">
        <v>593</v>
      </c>
      <c r="F62" s="95">
        <v>32</v>
      </c>
      <c r="G62" s="95">
        <v>900</v>
      </c>
      <c r="H62" s="95">
        <v>300</v>
      </c>
      <c r="I62" s="96"/>
      <c r="J62" s="95">
        <v>133</v>
      </c>
      <c r="K62" s="95">
        <v>133</v>
      </c>
      <c r="L62" s="95">
        <v>103</v>
      </c>
      <c r="M62" s="95">
        <v>133</v>
      </c>
      <c r="N62" s="95">
        <v>73</v>
      </c>
      <c r="O62" s="95">
        <v>103</v>
      </c>
      <c r="P62" s="95">
        <v>73</v>
      </c>
      <c r="Q62" s="96"/>
      <c r="R62" s="95">
        <v>21</v>
      </c>
      <c r="S62" s="95">
        <v>21</v>
      </c>
      <c r="T62" s="95">
        <v>21</v>
      </c>
      <c r="U62" s="95">
        <v>21</v>
      </c>
      <c r="V62" s="95">
        <v>21</v>
      </c>
      <c r="W62" s="96"/>
      <c r="X62" s="95">
        <v>23</v>
      </c>
      <c r="Y62" s="95">
        <v>36</v>
      </c>
      <c r="Z62" s="95">
        <v>48</v>
      </c>
      <c r="AA62" s="97">
        <v>-7.0000000000000007E-2</v>
      </c>
      <c r="AB62" s="97"/>
      <c r="AC62" s="95"/>
      <c r="AD62" s="95"/>
      <c r="AE62" s="95"/>
      <c r="AF62" s="95"/>
      <c r="AG62" s="95"/>
      <c r="AH62" s="95"/>
      <c r="AI62" s="98" t="s">
        <v>862</v>
      </c>
      <c r="AJ62" s="98"/>
      <c r="AK62" s="98"/>
      <c r="AL62" s="95"/>
      <c r="AM62" s="95"/>
      <c r="AN62" s="95"/>
      <c r="AO62" s="95"/>
      <c r="AP62" s="95"/>
      <c r="AQ62" s="95"/>
    </row>
    <row r="63" spans="2:43">
      <c r="B63" s="100" t="s">
        <v>1007</v>
      </c>
      <c r="C63" s="100" t="s">
        <v>13</v>
      </c>
      <c r="D63" s="95">
        <v>38</v>
      </c>
      <c r="E63" s="95" t="s">
        <v>593</v>
      </c>
      <c r="F63" s="95">
        <v>33</v>
      </c>
      <c r="G63" s="95">
        <v>1015</v>
      </c>
      <c r="H63" s="95">
        <v>307</v>
      </c>
      <c r="I63" s="96"/>
      <c r="J63" s="95">
        <v>135</v>
      </c>
      <c r="K63" s="95">
        <v>135</v>
      </c>
      <c r="L63" s="95">
        <v>105</v>
      </c>
      <c r="M63" s="95">
        <v>135</v>
      </c>
      <c r="N63" s="95">
        <v>75</v>
      </c>
      <c r="O63" s="95">
        <v>105</v>
      </c>
      <c r="P63" s="95">
        <v>75</v>
      </c>
      <c r="Q63" s="96"/>
      <c r="R63" s="95">
        <v>21</v>
      </c>
      <c r="S63" s="95">
        <v>144</v>
      </c>
      <c r="T63" s="95">
        <v>21</v>
      </c>
      <c r="U63" s="95">
        <v>21</v>
      </c>
      <c r="V63" s="95">
        <v>21</v>
      </c>
      <c r="W63" s="96"/>
      <c r="X63" s="95">
        <v>22</v>
      </c>
      <c r="Y63" s="95">
        <v>40</v>
      </c>
      <c r="Z63" s="95">
        <v>50</v>
      </c>
      <c r="AA63" s="97">
        <v>-7.0000000000000007E-2</v>
      </c>
      <c r="AB63" s="95"/>
      <c r="AC63" s="95"/>
      <c r="AD63" s="95"/>
      <c r="AE63" s="95"/>
      <c r="AF63" s="98" t="s">
        <v>862</v>
      </c>
      <c r="AG63" s="98" t="s">
        <v>862</v>
      </c>
      <c r="AH63" s="98" t="s">
        <v>862</v>
      </c>
      <c r="AI63" s="98" t="s">
        <v>862</v>
      </c>
      <c r="AJ63" s="95"/>
      <c r="AK63" s="95"/>
      <c r="AL63" s="98"/>
      <c r="AM63" s="95"/>
      <c r="AN63" s="95"/>
      <c r="AO63" s="95"/>
      <c r="AP63" s="95"/>
      <c r="AQ63" s="98" t="s">
        <v>862</v>
      </c>
    </row>
    <row r="64" spans="2:43">
      <c r="B64" s="99" t="s">
        <v>1008</v>
      </c>
      <c r="C64" s="99" t="s">
        <v>948</v>
      </c>
      <c r="D64" s="95">
        <v>39</v>
      </c>
      <c r="E64" s="95" t="s">
        <v>593</v>
      </c>
      <c r="F64" s="95">
        <v>33</v>
      </c>
      <c r="G64" s="95">
        <v>1000</v>
      </c>
      <c r="H64" s="95">
        <v>307</v>
      </c>
      <c r="I64" s="96"/>
      <c r="J64" s="95">
        <v>135</v>
      </c>
      <c r="K64" s="95">
        <v>135</v>
      </c>
      <c r="L64" s="95">
        <v>105</v>
      </c>
      <c r="M64" s="95">
        <v>135</v>
      </c>
      <c r="N64" s="95">
        <v>75</v>
      </c>
      <c r="O64" s="95">
        <v>105</v>
      </c>
      <c r="P64" s="95">
        <v>75</v>
      </c>
      <c r="Q64" s="96"/>
      <c r="R64" s="95">
        <v>21</v>
      </c>
      <c r="S64" s="95">
        <v>21</v>
      </c>
      <c r="T64" s="95">
        <v>21</v>
      </c>
      <c r="U64" s="95">
        <v>21</v>
      </c>
      <c r="V64" s="95">
        <v>21</v>
      </c>
      <c r="W64" s="96"/>
      <c r="X64" s="95">
        <v>26</v>
      </c>
      <c r="Y64" s="95">
        <v>39</v>
      </c>
      <c r="Z64" s="95">
        <v>50</v>
      </c>
      <c r="AA64" s="97">
        <v>-7.0000000000000007E-2</v>
      </c>
      <c r="AB64" s="95"/>
      <c r="AC64" s="95"/>
      <c r="AD64" s="95"/>
      <c r="AE64" s="95"/>
      <c r="AF64" s="98" t="s">
        <v>862</v>
      </c>
      <c r="AG64" s="98" t="s">
        <v>862</v>
      </c>
      <c r="AH64" s="95"/>
      <c r="AI64" s="98" t="s">
        <v>862</v>
      </c>
      <c r="AJ64" s="95"/>
      <c r="AK64" s="98" t="s">
        <v>862</v>
      </c>
      <c r="AL64" s="95"/>
      <c r="AM64" s="95"/>
      <c r="AN64" s="95"/>
      <c r="AO64" s="95"/>
      <c r="AP64" s="95"/>
      <c r="AQ64" s="98" t="s">
        <v>862</v>
      </c>
    </row>
    <row r="65" spans="2:43">
      <c r="B65" s="101" t="s">
        <v>1009</v>
      </c>
      <c r="C65" s="101" t="s">
        <v>580</v>
      </c>
      <c r="D65" s="102">
        <v>39</v>
      </c>
      <c r="E65" s="102" t="s">
        <v>593</v>
      </c>
      <c r="F65" s="102">
        <v>31</v>
      </c>
      <c r="G65" s="102">
        <v>1100</v>
      </c>
      <c r="H65" s="102">
        <v>290</v>
      </c>
      <c r="I65" s="103"/>
      <c r="J65" s="102">
        <v>132</v>
      </c>
      <c r="K65" s="102">
        <v>132</v>
      </c>
      <c r="L65" s="102">
        <v>102</v>
      </c>
      <c r="M65" s="102">
        <v>132</v>
      </c>
      <c r="N65" s="102">
        <v>72</v>
      </c>
      <c r="O65" s="102">
        <v>102</v>
      </c>
      <c r="P65" s="102">
        <v>72</v>
      </c>
      <c r="Q65" s="103"/>
      <c r="R65" s="102">
        <v>20</v>
      </c>
      <c r="S65" s="102">
        <v>20</v>
      </c>
      <c r="T65" s="102">
        <v>20</v>
      </c>
      <c r="U65" s="102">
        <v>20</v>
      </c>
      <c r="V65" s="102">
        <v>20</v>
      </c>
      <c r="W65" s="103"/>
      <c r="X65" s="102">
        <v>26</v>
      </c>
      <c r="Y65" s="102">
        <v>40</v>
      </c>
      <c r="Z65" s="102">
        <v>47</v>
      </c>
      <c r="AA65" s="104">
        <v>-7.0000000000000007E-2</v>
      </c>
      <c r="AB65" s="104"/>
      <c r="AC65" s="102"/>
      <c r="AD65" s="102"/>
      <c r="AE65" s="102"/>
      <c r="AF65" s="102"/>
      <c r="AG65" s="102"/>
      <c r="AH65" s="102"/>
      <c r="AI65" s="102"/>
      <c r="AJ65" s="105"/>
      <c r="AK65" s="105"/>
      <c r="AL65" s="102"/>
      <c r="AM65" s="102"/>
      <c r="AN65" s="102"/>
      <c r="AO65" s="102"/>
      <c r="AP65" s="102"/>
      <c r="AQ65" s="98" t="s">
        <v>862</v>
      </c>
    </row>
    <row r="66" spans="2:43">
      <c r="B66" s="100" t="s">
        <v>1010</v>
      </c>
      <c r="C66" s="100" t="s">
        <v>13</v>
      </c>
      <c r="D66" s="95">
        <v>39</v>
      </c>
      <c r="E66" s="95" t="s">
        <v>593</v>
      </c>
      <c r="F66" s="95">
        <v>33</v>
      </c>
      <c r="G66" s="95">
        <v>1450</v>
      </c>
      <c r="H66" s="95">
        <v>384</v>
      </c>
      <c r="I66" s="96"/>
      <c r="J66" s="95">
        <v>135</v>
      </c>
      <c r="K66" s="95">
        <v>135</v>
      </c>
      <c r="L66" s="95">
        <v>105</v>
      </c>
      <c r="M66" s="95">
        <v>135</v>
      </c>
      <c r="N66" s="95">
        <v>75</v>
      </c>
      <c r="O66" s="95">
        <v>105</v>
      </c>
      <c r="P66" s="95">
        <v>75</v>
      </c>
      <c r="Q66" s="96"/>
      <c r="R66" s="95">
        <v>21</v>
      </c>
      <c r="S66" s="95">
        <v>21</v>
      </c>
      <c r="T66" s="95">
        <v>21</v>
      </c>
      <c r="U66" s="95">
        <v>21</v>
      </c>
      <c r="V66" s="95">
        <v>144</v>
      </c>
      <c r="W66" s="96"/>
      <c r="X66" s="95">
        <v>22</v>
      </c>
      <c r="Y66" s="95">
        <v>40</v>
      </c>
      <c r="Z66" s="95">
        <v>50</v>
      </c>
      <c r="AA66" s="97">
        <v>-7.0000000000000007E-2</v>
      </c>
      <c r="AB66" s="95"/>
      <c r="AC66" s="95"/>
      <c r="AD66" s="95"/>
      <c r="AE66" s="95"/>
      <c r="AF66" s="98" t="s">
        <v>862</v>
      </c>
      <c r="AG66" s="98" t="s">
        <v>862</v>
      </c>
      <c r="AH66" s="95"/>
      <c r="AI66" s="98" t="s">
        <v>862</v>
      </c>
      <c r="AJ66" s="95"/>
      <c r="AK66" s="95"/>
      <c r="AL66" s="95"/>
      <c r="AM66" s="95"/>
      <c r="AN66" s="95"/>
      <c r="AO66" s="95"/>
      <c r="AP66" s="95"/>
      <c r="AQ66" s="95"/>
    </row>
    <row r="67" spans="2:43">
      <c r="B67" s="106" t="s">
        <v>1011</v>
      </c>
      <c r="C67" s="106" t="s">
        <v>592</v>
      </c>
      <c r="D67" s="95">
        <v>41</v>
      </c>
      <c r="E67" s="95" t="s">
        <v>593</v>
      </c>
      <c r="F67" s="95">
        <v>32</v>
      </c>
      <c r="G67" s="95">
        <v>880</v>
      </c>
      <c r="H67" s="95">
        <v>300</v>
      </c>
      <c r="I67" s="96"/>
      <c r="J67" s="95">
        <v>133</v>
      </c>
      <c r="K67" s="95">
        <v>133</v>
      </c>
      <c r="L67" s="95">
        <v>103</v>
      </c>
      <c r="M67" s="95">
        <v>133</v>
      </c>
      <c r="N67" s="95">
        <v>73</v>
      </c>
      <c r="O67" s="95">
        <v>103</v>
      </c>
      <c r="P67" s="95">
        <v>73</v>
      </c>
      <c r="Q67" s="96"/>
      <c r="R67" s="95">
        <v>21</v>
      </c>
      <c r="S67" s="95">
        <v>21</v>
      </c>
      <c r="T67" s="95">
        <v>21</v>
      </c>
      <c r="U67" s="95">
        <v>21</v>
      </c>
      <c r="V67" s="95">
        <v>21</v>
      </c>
      <c r="W67" s="96"/>
      <c r="X67" s="95">
        <v>26</v>
      </c>
      <c r="Y67" s="95">
        <v>39</v>
      </c>
      <c r="Z67" s="95">
        <v>48</v>
      </c>
      <c r="AA67" s="97">
        <v>-7.0000000000000007E-2</v>
      </c>
      <c r="AB67" s="97"/>
      <c r="AC67" s="95"/>
      <c r="AD67" s="95"/>
      <c r="AE67" s="95" t="s">
        <v>328</v>
      </c>
      <c r="AF67" s="95" t="s">
        <v>328</v>
      </c>
      <c r="AG67" s="95" t="s">
        <v>328</v>
      </c>
      <c r="AH67" s="95" t="s">
        <v>328</v>
      </c>
      <c r="AI67" s="95" t="s">
        <v>328</v>
      </c>
      <c r="AJ67" s="95" t="s">
        <v>328</v>
      </c>
      <c r="AK67" s="95" t="s">
        <v>328</v>
      </c>
      <c r="AL67" s="95" t="s">
        <v>328</v>
      </c>
      <c r="AM67" s="95" t="s">
        <v>328</v>
      </c>
      <c r="AN67" s="95" t="s">
        <v>328</v>
      </c>
      <c r="AO67" s="95" t="s">
        <v>328</v>
      </c>
      <c r="AP67" s="95" t="s">
        <v>328</v>
      </c>
      <c r="AQ67" s="98" t="s">
        <v>862</v>
      </c>
    </row>
    <row r="68" spans="2:43">
      <c r="B68" s="94" t="s">
        <v>1012</v>
      </c>
      <c r="C68" s="94" t="s">
        <v>585</v>
      </c>
      <c r="D68" s="95">
        <v>41</v>
      </c>
      <c r="E68" s="95" t="s">
        <v>593</v>
      </c>
      <c r="F68" s="95">
        <v>34</v>
      </c>
      <c r="G68" s="95">
        <v>1000</v>
      </c>
      <c r="H68" s="95">
        <v>317</v>
      </c>
      <c r="I68" s="96"/>
      <c r="J68" s="95">
        <v>137</v>
      </c>
      <c r="K68" s="95">
        <v>137</v>
      </c>
      <c r="L68" s="95">
        <v>107</v>
      </c>
      <c r="M68" s="95">
        <v>137</v>
      </c>
      <c r="N68" s="95">
        <v>77</v>
      </c>
      <c r="O68" s="95">
        <v>107</v>
      </c>
      <c r="P68" s="95">
        <v>77</v>
      </c>
      <c r="Q68" s="96"/>
      <c r="R68" s="95">
        <v>22</v>
      </c>
      <c r="S68" s="95">
        <v>22</v>
      </c>
      <c r="T68" s="95">
        <v>22</v>
      </c>
      <c r="U68" s="95">
        <v>22</v>
      </c>
      <c r="V68" s="95">
        <v>22</v>
      </c>
      <c r="W68" s="96"/>
      <c r="X68" s="95">
        <v>29</v>
      </c>
      <c r="Y68" s="95">
        <v>44</v>
      </c>
      <c r="Z68" s="95">
        <v>51</v>
      </c>
      <c r="AA68" s="97">
        <v>-0.08</v>
      </c>
      <c r="AB68" s="97"/>
      <c r="AC68" s="95"/>
      <c r="AD68" s="95"/>
      <c r="AE68" s="95" t="s">
        <v>328</v>
      </c>
      <c r="AF68" s="95" t="s">
        <v>328</v>
      </c>
      <c r="AG68" s="95" t="s">
        <v>328</v>
      </c>
      <c r="AH68" s="95" t="s">
        <v>328</v>
      </c>
      <c r="AI68" s="95" t="s">
        <v>328</v>
      </c>
      <c r="AJ68" s="95" t="s">
        <v>328</v>
      </c>
      <c r="AK68" s="95" t="s">
        <v>328</v>
      </c>
      <c r="AL68" s="95" t="s">
        <v>328</v>
      </c>
      <c r="AM68" s="95" t="s">
        <v>328</v>
      </c>
      <c r="AN68" s="95" t="s">
        <v>328</v>
      </c>
      <c r="AO68" s="95" t="s">
        <v>328</v>
      </c>
      <c r="AP68" s="95" t="s">
        <v>328</v>
      </c>
      <c r="AQ68" s="98" t="s">
        <v>862</v>
      </c>
    </row>
    <row r="69" spans="2:43">
      <c r="B69" s="100" t="s">
        <v>1013</v>
      </c>
      <c r="C69" s="100" t="s">
        <v>13</v>
      </c>
      <c r="D69" s="95">
        <v>41</v>
      </c>
      <c r="E69" s="95" t="s">
        <v>593</v>
      </c>
      <c r="F69" s="95">
        <v>37</v>
      </c>
      <c r="G69" s="95">
        <v>1400</v>
      </c>
      <c r="H69" s="95">
        <v>322</v>
      </c>
      <c r="I69" s="96"/>
      <c r="J69" s="95">
        <v>145</v>
      </c>
      <c r="K69" s="95">
        <v>145</v>
      </c>
      <c r="L69" s="95">
        <v>115</v>
      </c>
      <c r="M69" s="95">
        <v>145</v>
      </c>
      <c r="N69" s="95">
        <v>85</v>
      </c>
      <c r="O69" s="95">
        <v>115</v>
      </c>
      <c r="P69" s="95">
        <v>85</v>
      </c>
      <c r="Q69" s="96"/>
      <c r="R69" s="95">
        <v>24</v>
      </c>
      <c r="S69" s="95">
        <v>24</v>
      </c>
      <c r="T69" s="95">
        <v>24</v>
      </c>
      <c r="U69" s="95">
        <v>144</v>
      </c>
      <c r="V69" s="95">
        <v>24</v>
      </c>
      <c r="W69" s="96"/>
      <c r="X69" s="95">
        <v>27</v>
      </c>
      <c r="Y69" s="95">
        <v>48</v>
      </c>
      <c r="Z69" s="95">
        <v>56</v>
      </c>
      <c r="AA69" s="97">
        <v>-0.08</v>
      </c>
      <c r="AB69" s="95"/>
      <c r="AC69" s="95"/>
      <c r="AD69" s="95">
        <v>38</v>
      </c>
      <c r="AE69" s="95"/>
      <c r="AF69" s="98" t="s">
        <v>862</v>
      </c>
      <c r="AG69" s="98" t="s">
        <v>862</v>
      </c>
      <c r="AH69" s="95"/>
      <c r="AI69" s="98" t="s">
        <v>862</v>
      </c>
      <c r="AJ69" s="95"/>
      <c r="AK69" s="95"/>
      <c r="AL69" s="95"/>
      <c r="AM69" s="95"/>
      <c r="AN69" s="95"/>
      <c r="AO69" s="95"/>
      <c r="AP69" s="95"/>
      <c r="AQ69" s="98" t="s">
        <v>862</v>
      </c>
    </row>
    <row r="70" spans="2:43">
      <c r="B70" s="100" t="s">
        <v>1014</v>
      </c>
      <c r="C70" s="100" t="s">
        <v>13</v>
      </c>
      <c r="D70" s="95">
        <v>42</v>
      </c>
      <c r="E70" s="95" t="s">
        <v>593</v>
      </c>
      <c r="F70" s="95">
        <v>37</v>
      </c>
      <c r="G70" s="95">
        <v>875</v>
      </c>
      <c r="H70" s="95">
        <v>293</v>
      </c>
      <c r="I70" s="96"/>
      <c r="J70" s="95">
        <v>145</v>
      </c>
      <c r="K70" s="95">
        <v>145</v>
      </c>
      <c r="L70" s="95">
        <v>115</v>
      </c>
      <c r="M70" s="95">
        <v>145</v>
      </c>
      <c r="N70" s="95">
        <v>85</v>
      </c>
      <c r="O70" s="95">
        <v>115</v>
      </c>
      <c r="P70" s="95">
        <v>85</v>
      </c>
      <c r="Q70" s="96"/>
      <c r="R70" s="95">
        <v>24</v>
      </c>
      <c r="S70" s="95">
        <v>24</v>
      </c>
      <c r="T70" s="95">
        <v>144</v>
      </c>
      <c r="U70" s="95">
        <v>24</v>
      </c>
      <c r="V70" s="95">
        <v>24</v>
      </c>
      <c r="W70" s="96"/>
      <c r="X70" s="95">
        <v>27</v>
      </c>
      <c r="Y70" s="95">
        <v>48</v>
      </c>
      <c r="Z70" s="95">
        <v>56</v>
      </c>
      <c r="AA70" s="97">
        <v>-0.08</v>
      </c>
      <c r="AB70" s="95"/>
      <c r="AC70" s="95">
        <v>39</v>
      </c>
      <c r="AD70" s="95">
        <v>38</v>
      </c>
      <c r="AE70" s="95"/>
      <c r="AF70" s="98" t="s">
        <v>862</v>
      </c>
      <c r="AG70" s="98" t="s">
        <v>862</v>
      </c>
      <c r="AH70" s="95"/>
      <c r="AI70" s="98" t="s">
        <v>862</v>
      </c>
      <c r="AJ70" s="95"/>
      <c r="AK70" s="95"/>
      <c r="AL70" s="95"/>
      <c r="AM70" s="95"/>
      <c r="AN70" s="95"/>
      <c r="AO70" s="95"/>
      <c r="AP70" s="95"/>
      <c r="AQ70" s="98" t="s">
        <v>862</v>
      </c>
    </row>
    <row r="71" spans="2:43">
      <c r="B71" s="100" t="s">
        <v>1015</v>
      </c>
      <c r="C71" s="100" t="s">
        <v>13</v>
      </c>
      <c r="D71" s="95">
        <v>43</v>
      </c>
      <c r="E71" s="95" t="s">
        <v>593</v>
      </c>
      <c r="F71" s="95">
        <v>37</v>
      </c>
      <c r="G71" s="95">
        <v>1225</v>
      </c>
      <c r="H71" s="95">
        <v>352</v>
      </c>
      <c r="I71" s="96"/>
      <c r="J71" s="95">
        <v>145</v>
      </c>
      <c r="K71" s="95">
        <v>145</v>
      </c>
      <c r="L71" s="95">
        <v>115</v>
      </c>
      <c r="M71" s="95">
        <v>145</v>
      </c>
      <c r="N71" s="95">
        <v>85</v>
      </c>
      <c r="O71" s="95">
        <v>115</v>
      </c>
      <c r="P71" s="95">
        <v>85</v>
      </c>
      <c r="Q71" s="96"/>
      <c r="R71" s="95">
        <v>24</v>
      </c>
      <c r="S71" s="95">
        <v>144</v>
      </c>
      <c r="T71" s="95">
        <v>24</v>
      </c>
      <c r="U71" s="95">
        <v>24</v>
      </c>
      <c r="V71" s="95">
        <v>24</v>
      </c>
      <c r="W71" s="96"/>
      <c r="X71" s="95">
        <v>27</v>
      </c>
      <c r="Y71" s="95">
        <v>48</v>
      </c>
      <c r="Z71" s="95">
        <v>56</v>
      </c>
      <c r="AA71" s="97">
        <v>-0.08</v>
      </c>
      <c r="AB71" s="95"/>
      <c r="AC71" s="95"/>
      <c r="AD71" s="95"/>
      <c r="AE71" s="95"/>
      <c r="AF71" s="98" t="s">
        <v>862</v>
      </c>
      <c r="AG71" s="98" t="s">
        <v>862</v>
      </c>
      <c r="AH71" s="98" t="s">
        <v>862</v>
      </c>
      <c r="AI71" s="98" t="s">
        <v>862</v>
      </c>
      <c r="AJ71" s="95"/>
      <c r="AK71" s="95"/>
      <c r="AL71" s="98"/>
      <c r="AM71" s="95"/>
      <c r="AN71" s="95"/>
      <c r="AO71" s="95"/>
      <c r="AP71" s="95"/>
      <c r="AQ71" s="98" t="s">
        <v>862</v>
      </c>
    </row>
    <row r="72" spans="2:43">
      <c r="B72" s="99" t="s">
        <v>1016</v>
      </c>
      <c r="C72" s="99" t="s">
        <v>948</v>
      </c>
      <c r="D72" s="95">
        <v>44</v>
      </c>
      <c r="E72" s="95" t="s">
        <v>593</v>
      </c>
      <c r="F72" s="95">
        <v>37</v>
      </c>
      <c r="G72" s="95">
        <v>1300</v>
      </c>
      <c r="H72" s="95">
        <v>352</v>
      </c>
      <c r="I72" s="96"/>
      <c r="J72" s="95">
        <v>145</v>
      </c>
      <c r="K72" s="95">
        <v>145</v>
      </c>
      <c r="L72" s="95">
        <v>115</v>
      </c>
      <c r="M72" s="95">
        <v>145</v>
      </c>
      <c r="N72" s="95">
        <v>85</v>
      </c>
      <c r="O72" s="95">
        <v>115</v>
      </c>
      <c r="P72" s="95">
        <v>85</v>
      </c>
      <c r="Q72" s="96"/>
      <c r="R72" s="95">
        <v>24</v>
      </c>
      <c r="S72" s="95">
        <v>24</v>
      </c>
      <c r="T72" s="95">
        <v>24</v>
      </c>
      <c r="U72" s="95">
        <v>24</v>
      </c>
      <c r="V72" s="95">
        <v>24</v>
      </c>
      <c r="W72" s="96"/>
      <c r="X72" s="95">
        <v>32</v>
      </c>
      <c r="Y72" s="95">
        <v>47</v>
      </c>
      <c r="Z72" s="95">
        <v>56</v>
      </c>
      <c r="AA72" s="97">
        <v>-0.08</v>
      </c>
      <c r="AB72" s="95" t="s">
        <v>1017</v>
      </c>
      <c r="AC72" s="95"/>
      <c r="AD72" s="95"/>
      <c r="AE72" s="95"/>
      <c r="AF72" s="98" t="s">
        <v>862</v>
      </c>
      <c r="AG72" s="98" t="s">
        <v>862</v>
      </c>
      <c r="AH72" s="98"/>
      <c r="AI72" s="98" t="s">
        <v>862</v>
      </c>
      <c r="AJ72" s="95"/>
      <c r="AK72" s="98" t="s">
        <v>862</v>
      </c>
      <c r="AL72" s="98"/>
      <c r="AM72" s="95"/>
      <c r="AN72" s="95"/>
      <c r="AO72" s="95"/>
      <c r="AP72" s="95"/>
      <c r="AQ72" s="98" t="s">
        <v>862</v>
      </c>
    </row>
    <row r="73" spans="2:43">
      <c r="B73" s="100" t="s">
        <v>1018</v>
      </c>
      <c r="C73" s="100" t="s">
        <v>13</v>
      </c>
      <c r="D73" s="95">
        <v>44</v>
      </c>
      <c r="E73" s="95" t="s">
        <v>593</v>
      </c>
      <c r="F73" s="95">
        <v>37</v>
      </c>
      <c r="G73" s="95">
        <v>1750</v>
      </c>
      <c r="H73" s="95">
        <v>440</v>
      </c>
      <c r="I73" s="96"/>
      <c r="J73" s="95">
        <v>145</v>
      </c>
      <c r="K73" s="95">
        <v>145</v>
      </c>
      <c r="L73" s="95">
        <v>115</v>
      </c>
      <c r="M73" s="95">
        <v>145</v>
      </c>
      <c r="N73" s="95">
        <v>85</v>
      </c>
      <c r="O73" s="95">
        <v>115</v>
      </c>
      <c r="P73" s="95">
        <v>85</v>
      </c>
      <c r="Q73" s="96"/>
      <c r="R73" s="95">
        <v>24</v>
      </c>
      <c r="S73" s="95">
        <v>24</v>
      </c>
      <c r="T73" s="95">
        <v>24</v>
      </c>
      <c r="U73" s="95">
        <v>24</v>
      </c>
      <c r="V73" s="95">
        <v>144</v>
      </c>
      <c r="W73" s="96"/>
      <c r="X73" s="95">
        <v>27</v>
      </c>
      <c r="Y73" s="95">
        <v>48</v>
      </c>
      <c r="Z73" s="95">
        <v>56</v>
      </c>
      <c r="AA73" s="97">
        <v>-0.08</v>
      </c>
      <c r="AB73" s="95"/>
      <c r="AC73" s="95"/>
      <c r="AD73" s="95"/>
      <c r="AE73" s="95"/>
      <c r="AF73" s="98" t="s">
        <v>862</v>
      </c>
      <c r="AG73" s="98" t="s">
        <v>862</v>
      </c>
      <c r="AH73" s="95"/>
      <c r="AI73" s="98" t="s">
        <v>862</v>
      </c>
      <c r="AJ73" s="95"/>
      <c r="AK73" s="95"/>
      <c r="AL73" s="95"/>
      <c r="AM73" s="95"/>
      <c r="AN73" s="95"/>
      <c r="AO73" s="95"/>
      <c r="AP73" s="95"/>
      <c r="AQ73" s="95"/>
    </row>
    <row r="74" spans="2:43">
      <c r="B74" s="106" t="s">
        <v>1019</v>
      </c>
      <c r="C74" s="106" t="s">
        <v>592</v>
      </c>
      <c r="D74" s="95">
        <v>45</v>
      </c>
      <c r="E74" s="95" t="s">
        <v>593</v>
      </c>
      <c r="F74" s="95">
        <v>36</v>
      </c>
      <c r="G74" s="95">
        <v>1000</v>
      </c>
      <c r="H74" s="95">
        <v>343</v>
      </c>
      <c r="I74" s="96"/>
      <c r="J74" s="95">
        <v>142</v>
      </c>
      <c r="K74" s="95">
        <v>142</v>
      </c>
      <c r="L74" s="95">
        <v>112</v>
      </c>
      <c r="M74" s="95">
        <v>142</v>
      </c>
      <c r="N74" s="95">
        <v>82</v>
      </c>
      <c r="O74" s="95">
        <v>112</v>
      </c>
      <c r="P74" s="95">
        <v>82</v>
      </c>
      <c r="Q74" s="96"/>
      <c r="R74" s="95">
        <v>23</v>
      </c>
      <c r="S74" s="95">
        <v>23</v>
      </c>
      <c r="T74" s="95">
        <v>23</v>
      </c>
      <c r="U74" s="95">
        <v>23</v>
      </c>
      <c r="V74" s="95">
        <v>23</v>
      </c>
      <c r="W74" s="96"/>
      <c r="X74" s="95">
        <v>32</v>
      </c>
      <c r="Y74" s="95">
        <v>47</v>
      </c>
      <c r="Z74" s="95">
        <v>54</v>
      </c>
      <c r="AA74" s="97">
        <v>-0.08</v>
      </c>
      <c r="AB74" s="97"/>
      <c r="AC74" s="95"/>
      <c r="AD74" s="95"/>
      <c r="AE74" s="95" t="s">
        <v>328</v>
      </c>
      <c r="AF74" s="95" t="s">
        <v>328</v>
      </c>
      <c r="AG74" s="95" t="s">
        <v>328</v>
      </c>
      <c r="AH74" s="95" t="s">
        <v>328</v>
      </c>
      <c r="AI74" s="95" t="s">
        <v>328</v>
      </c>
      <c r="AJ74" s="95" t="s">
        <v>328</v>
      </c>
      <c r="AK74" s="95" t="s">
        <v>328</v>
      </c>
      <c r="AL74" s="95" t="s">
        <v>328</v>
      </c>
      <c r="AM74" s="95" t="s">
        <v>328</v>
      </c>
      <c r="AN74" s="95" t="s">
        <v>328</v>
      </c>
      <c r="AO74" s="95" t="s">
        <v>328</v>
      </c>
      <c r="AP74" s="95" t="s">
        <v>328</v>
      </c>
      <c r="AQ74" s="98" t="s">
        <v>862</v>
      </c>
    </row>
    <row r="75" spans="2:43">
      <c r="B75" s="101" t="s">
        <v>1020</v>
      </c>
      <c r="C75" s="101" t="s">
        <v>580</v>
      </c>
      <c r="D75" s="102">
        <v>46</v>
      </c>
      <c r="E75" s="102" t="s">
        <v>593</v>
      </c>
      <c r="F75" s="102">
        <v>39</v>
      </c>
      <c r="G75" s="102">
        <v>2100</v>
      </c>
      <c r="H75" s="102">
        <v>368</v>
      </c>
      <c r="I75" s="103"/>
      <c r="J75" s="102">
        <v>152</v>
      </c>
      <c r="K75" s="102">
        <v>152</v>
      </c>
      <c r="L75" s="102">
        <v>122</v>
      </c>
      <c r="M75" s="102">
        <v>152</v>
      </c>
      <c r="N75" s="102">
        <v>92</v>
      </c>
      <c r="O75" s="102">
        <v>122</v>
      </c>
      <c r="P75" s="102">
        <v>92</v>
      </c>
      <c r="Q75" s="103"/>
      <c r="R75" s="102">
        <v>25</v>
      </c>
      <c r="S75" s="102">
        <v>25</v>
      </c>
      <c r="T75" s="102">
        <v>25</v>
      </c>
      <c r="U75" s="102">
        <v>25</v>
      </c>
      <c r="V75" s="102">
        <v>25</v>
      </c>
      <c r="W75" s="103"/>
      <c r="X75" s="102">
        <v>34</v>
      </c>
      <c r="Y75" s="102">
        <v>49</v>
      </c>
      <c r="Z75" s="102">
        <v>59</v>
      </c>
      <c r="AA75" s="104">
        <v>-0.09</v>
      </c>
      <c r="AB75" s="104"/>
      <c r="AC75" s="102"/>
      <c r="AD75" s="102"/>
      <c r="AE75" s="95" t="s">
        <v>328</v>
      </c>
      <c r="AF75" s="95" t="s">
        <v>328</v>
      </c>
      <c r="AG75" s="95" t="s">
        <v>328</v>
      </c>
      <c r="AH75" s="95" t="s">
        <v>328</v>
      </c>
      <c r="AI75" s="95" t="s">
        <v>328</v>
      </c>
      <c r="AJ75" s="95" t="s">
        <v>328</v>
      </c>
      <c r="AK75" s="95" t="s">
        <v>328</v>
      </c>
      <c r="AL75" s="95" t="s">
        <v>328</v>
      </c>
      <c r="AM75" s="95" t="s">
        <v>328</v>
      </c>
      <c r="AN75" s="95" t="s">
        <v>328</v>
      </c>
      <c r="AO75" s="95" t="s">
        <v>328</v>
      </c>
      <c r="AP75" s="95" t="s">
        <v>328</v>
      </c>
      <c r="AQ75" s="98" t="s">
        <v>862</v>
      </c>
    </row>
    <row r="76" spans="2:43">
      <c r="B76" s="100" t="s">
        <v>1021</v>
      </c>
      <c r="C76" s="100" t="s">
        <v>13</v>
      </c>
      <c r="D76" s="95">
        <v>46</v>
      </c>
      <c r="E76" s="95" t="s">
        <v>593</v>
      </c>
      <c r="F76" s="95">
        <v>41</v>
      </c>
      <c r="G76" s="95">
        <v>3150</v>
      </c>
      <c r="H76" s="95">
        <v>497</v>
      </c>
      <c r="I76" s="96"/>
      <c r="J76" s="95">
        <v>175</v>
      </c>
      <c r="K76" s="95">
        <v>175</v>
      </c>
      <c r="L76" s="95">
        <v>130</v>
      </c>
      <c r="M76" s="95">
        <v>175</v>
      </c>
      <c r="N76" s="95">
        <v>85</v>
      </c>
      <c r="O76" s="95">
        <v>130</v>
      </c>
      <c r="P76" s="95">
        <v>85</v>
      </c>
      <c r="Q76" s="96"/>
      <c r="R76" s="95">
        <v>26</v>
      </c>
      <c r="S76" s="95">
        <v>26</v>
      </c>
      <c r="T76" s="95">
        <v>26</v>
      </c>
      <c r="U76" s="95">
        <v>26</v>
      </c>
      <c r="V76" s="95">
        <v>144</v>
      </c>
      <c r="W76" s="96"/>
      <c r="X76" s="95">
        <v>30</v>
      </c>
      <c r="Y76" s="95">
        <v>56</v>
      </c>
      <c r="Z76" s="95">
        <v>62</v>
      </c>
      <c r="AA76" s="97">
        <v>-0.09</v>
      </c>
      <c r="AB76" s="95"/>
      <c r="AC76" s="95"/>
      <c r="AD76" s="95"/>
      <c r="AE76" s="95"/>
      <c r="AF76" s="98" t="s">
        <v>862</v>
      </c>
      <c r="AG76" s="98" t="s">
        <v>862</v>
      </c>
      <c r="AH76" s="95"/>
      <c r="AI76" s="98" t="s">
        <v>862</v>
      </c>
      <c r="AJ76" s="95"/>
      <c r="AK76" s="95"/>
      <c r="AL76" s="95"/>
      <c r="AM76" s="95"/>
      <c r="AN76" s="95"/>
      <c r="AO76" s="95"/>
      <c r="AP76" s="95"/>
      <c r="AQ76" s="98" t="s">
        <v>862</v>
      </c>
    </row>
    <row r="77" spans="2:43">
      <c r="B77" s="100" t="s">
        <v>1022</v>
      </c>
      <c r="C77" s="100" t="s">
        <v>13</v>
      </c>
      <c r="D77" s="95">
        <v>47</v>
      </c>
      <c r="E77" s="95" t="s">
        <v>593</v>
      </c>
      <c r="F77" s="95">
        <v>41</v>
      </c>
      <c r="G77" s="95">
        <v>1575</v>
      </c>
      <c r="H77" s="95">
        <v>331</v>
      </c>
      <c r="I77" s="96"/>
      <c r="J77" s="95">
        <v>175</v>
      </c>
      <c r="K77" s="95">
        <v>175</v>
      </c>
      <c r="L77" s="95">
        <v>130</v>
      </c>
      <c r="M77" s="95">
        <v>175</v>
      </c>
      <c r="N77" s="95">
        <v>85</v>
      </c>
      <c r="O77" s="95">
        <v>130</v>
      </c>
      <c r="P77" s="95">
        <v>85</v>
      </c>
      <c r="Q77" s="96"/>
      <c r="R77" s="95">
        <v>26</v>
      </c>
      <c r="S77" s="95">
        <v>26</v>
      </c>
      <c r="T77" s="95">
        <v>144</v>
      </c>
      <c r="U77" s="95">
        <v>26</v>
      </c>
      <c r="V77" s="95">
        <v>26</v>
      </c>
      <c r="W77" s="96"/>
      <c r="X77" s="95">
        <v>30</v>
      </c>
      <c r="Y77" s="95">
        <v>56</v>
      </c>
      <c r="Z77" s="95">
        <v>62</v>
      </c>
      <c r="AA77" s="97">
        <v>-0.09</v>
      </c>
      <c r="AB77" s="95"/>
      <c r="AC77" s="95">
        <v>43</v>
      </c>
      <c r="AD77" s="95">
        <v>42</v>
      </c>
      <c r="AE77" s="95"/>
      <c r="AF77" s="98" t="s">
        <v>862</v>
      </c>
      <c r="AG77" s="98" t="s">
        <v>862</v>
      </c>
      <c r="AH77" s="95"/>
      <c r="AI77" s="98" t="s">
        <v>862</v>
      </c>
      <c r="AJ77" s="95"/>
      <c r="AK77" s="95"/>
      <c r="AL77" s="95"/>
      <c r="AM77" s="95"/>
      <c r="AN77" s="95"/>
      <c r="AO77" s="95"/>
      <c r="AP77" s="95"/>
      <c r="AQ77" s="95"/>
    </row>
    <row r="78" spans="2:43">
      <c r="B78" s="94" t="s">
        <v>1023</v>
      </c>
      <c r="C78" s="94" t="s">
        <v>585</v>
      </c>
      <c r="D78" s="95">
        <v>48</v>
      </c>
      <c r="E78" s="95" t="s">
        <v>593</v>
      </c>
      <c r="F78" s="95">
        <v>37</v>
      </c>
      <c r="G78" s="95">
        <v>1200</v>
      </c>
      <c r="H78" s="95">
        <v>352</v>
      </c>
      <c r="I78" s="96"/>
      <c r="J78" s="95">
        <v>145</v>
      </c>
      <c r="K78" s="95">
        <v>145</v>
      </c>
      <c r="L78" s="95">
        <v>115</v>
      </c>
      <c r="M78" s="95">
        <v>145</v>
      </c>
      <c r="N78" s="95">
        <v>85</v>
      </c>
      <c r="O78" s="95">
        <v>115</v>
      </c>
      <c r="P78" s="95">
        <v>85</v>
      </c>
      <c r="Q78" s="96"/>
      <c r="R78" s="95">
        <v>24</v>
      </c>
      <c r="S78" s="95">
        <v>24</v>
      </c>
      <c r="T78" s="95">
        <v>24</v>
      </c>
      <c r="U78" s="95">
        <v>24</v>
      </c>
      <c r="V78" s="95">
        <v>24</v>
      </c>
      <c r="W78" s="96"/>
      <c r="X78" s="95">
        <v>35</v>
      </c>
      <c r="Y78" s="95">
        <v>50</v>
      </c>
      <c r="Z78" s="95">
        <v>56</v>
      </c>
      <c r="AA78" s="97">
        <v>-0.08</v>
      </c>
      <c r="AB78" s="97"/>
      <c r="AC78" s="95"/>
      <c r="AD78" s="95"/>
      <c r="AE78" s="95" t="s">
        <v>328</v>
      </c>
      <c r="AF78" s="95" t="s">
        <v>328</v>
      </c>
      <c r="AG78" s="95" t="s">
        <v>328</v>
      </c>
      <c r="AH78" s="95" t="s">
        <v>328</v>
      </c>
      <c r="AI78" s="95" t="s">
        <v>328</v>
      </c>
      <c r="AJ78" s="95" t="s">
        <v>328</v>
      </c>
      <c r="AK78" s="95" t="s">
        <v>328</v>
      </c>
      <c r="AL78" s="95" t="s">
        <v>328</v>
      </c>
      <c r="AM78" s="95" t="s">
        <v>328</v>
      </c>
      <c r="AN78" s="95" t="s">
        <v>328</v>
      </c>
      <c r="AO78" s="95" t="s">
        <v>328</v>
      </c>
      <c r="AP78" s="95" t="s">
        <v>328</v>
      </c>
      <c r="AQ78" s="98" t="s">
        <v>862</v>
      </c>
    </row>
    <row r="79" spans="2:43">
      <c r="B79" s="100" t="s">
        <v>1024</v>
      </c>
      <c r="C79" s="100" t="s">
        <v>13</v>
      </c>
      <c r="D79" s="95">
        <v>48</v>
      </c>
      <c r="E79" s="95" t="s">
        <v>593</v>
      </c>
      <c r="F79" s="95">
        <v>41</v>
      </c>
      <c r="G79" s="95">
        <v>2205</v>
      </c>
      <c r="H79" s="95">
        <v>397</v>
      </c>
      <c r="I79" s="96"/>
      <c r="J79" s="95">
        <v>175</v>
      </c>
      <c r="K79" s="95">
        <v>175</v>
      </c>
      <c r="L79" s="95">
        <v>130</v>
      </c>
      <c r="M79" s="95">
        <v>175</v>
      </c>
      <c r="N79" s="95">
        <v>85</v>
      </c>
      <c r="O79" s="95">
        <v>130</v>
      </c>
      <c r="P79" s="95">
        <v>85</v>
      </c>
      <c r="Q79" s="96"/>
      <c r="R79" s="95">
        <v>26</v>
      </c>
      <c r="S79" s="95">
        <v>144</v>
      </c>
      <c r="T79" s="95">
        <v>26</v>
      </c>
      <c r="U79" s="95">
        <v>26</v>
      </c>
      <c r="V79" s="95">
        <v>26</v>
      </c>
      <c r="W79" s="96"/>
      <c r="X79" s="95">
        <v>30</v>
      </c>
      <c r="Y79" s="95">
        <v>56</v>
      </c>
      <c r="Z79" s="95">
        <v>62</v>
      </c>
      <c r="AA79" s="97">
        <v>-0.09</v>
      </c>
      <c r="AB79" s="95"/>
      <c r="AC79" s="95"/>
      <c r="AD79" s="95"/>
      <c r="AE79" s="95"/>
      <c r="AF79" s="98" t="s">
        <v>862</v>
      </c>
      <c r="AG79" s="98" t="s">
        <v>862</v>
      </c>
      <c r="AH79" s="98" t="s">
        <v>862</v>
      </c>
      <c r="AI79" s="98" t="s">
        <v>862</v>
      </c>
      <c r="AJ79" s="95"/>
      <c r="AK79" s="95"/>
      <c r="AL79" s="98"/>
      <c r="AM79" s="95"/>
      <c r="AN79" s="95"/>
      <c r="AO79" s="95"/>
      <c r="AP79" s="95"/>
      <c r="AQ79" s="95"/>
    </row>
    <row r="80" spans="2:43">
      <c r="B80" s="99" t="s">
        <v>1025</v>
      </c>
      <c r="C80" s="99" t="s">
        <v>948</v>
      </c>
      <c r="D80" s="95">
        <v>48</v>
      </c>
      <c r="E80" s="95" t="s">
        <v>593</v>
      </c>
      <c r="F80" s="95">
        <v>41</v>
      </c>
      <c r="G80" s="95">
        <v>2300</v>
      </c>
      <c r="H80" s="95">
        <v>397</v>
      </c>
      <c r="I80" s="96"/>
      <c r="J80" s="95">
        <v>175</v>
      </c>
      <c r="K80" s="95">
        <v>175</v>
      </c>
      <c r="L80" s="95">
        <v>130</v>
      </c>
      <c r="M80" s="95">
        <v>175</v>
      </c>
      <c r="N80" s="95">
        <v>85</v>
      </c>
      <c r="O80" s="95">
        <v>130</v>
      </c>
      <c r="P80" s="95">
        <v>85</v>
      </c>
      <c r="Q80" s="96"/>
      <c r="R80" s="95">
        <v>26</v>
      </c>
      <c r="S80" s="95">
        <v>26</v>
      </c>
      <c r="T80" s="95">
        <v>26</v>
      </c>
      <c r="U80" s="95">
        <v>26</v>
      </c>
      <c r="V80" s="95">
        <v>26</v>
      </c>
      <c r="W80" s="96"/>
      <c r="X80" s="95">
        <v>38</v>
      </c>
      <c r="Y80" s="95">
        <v>55</v>
      </c>
      <c r="Z80" s="95">
        <v>62</v>
      </c>
      <c r="AA80" s="97">
        <v>-0.09</v>
      </c>
      <c r="AB80" s="95" t="s">
        <v>1026</v>
      </c>
      <c r="AC80" s="95"/>
      <c r="AD80" s="95"/>
      <c r="AE80" s="95"/>
      <c r="AF80" s="98" t="s">
        <v>862</v>
      </c>
      <c r="AG80" s="98" t="s">
        <v>862</v>
      </c>
      <c r="AH80" s="98"/>
      <c r="AI80" s="98" t="s">
        <v>862</v>
      </c>
      <c r="AJ80" s="95"/>
      <c r="AK80" s="98" t="s">
        <v>862</v>
      </c>
      <c r="AL80" s="98"/>
      <c r="AM80" s="95"/>
      <c r="AN80" s="95"/>
      <c r="AO80" s="95"/>
      <c r="AP80" s="95"/>
      <c r="AQ80" s="95"/>
    </row>
    <row r="81" spans="2:43">
      <c r="B81" s="100" t="s">
        <v>1027</v>
      </c>
      <c r="C81" s="100" t="s">
        <v>13</v>
      </c>
      <c r="D81" s="95">
        <v>49</v>
      </c>
      <c r="E81" s="95" t="s">
        <v>593</v>
      </c>
      <c r="F81" s="95">
        <v>41</v>
      </c>
      <c r="G81" s="95">
        <v>2520</v>
      </c>
      <c r="H81" s="95">
        <v>364</v>
      </c>
      <c r="I81" s="96"/>
      <c r="J81" s="95">
        <v>175</v>
      </c>
      <c r="K81" s="95">
        <v>175</v>
      </c>
      <c r="L81" s="95">
        <v>130</v>
      </c>
      <c r="M81" s="95">
        <v>175</v>
      </c>
      <c r="N81" s="95">
        <v>85</v>
      </c>
      <c r="O81" s="95">
        <v>130</v>
      </c>
      <c r="P81" s="95">
        <v>85</v>
      </c>
      <c r="Q81" s="96"/>
      <c r="R81" s="95">
        <v>26</v>
      </c>
      <c r="S81" s="95">
        <v>26</v>
      </c>
      <c r="T81" s="95">
        <v>26</v>
      </c>
      <c r="U81" s="95">
        <v>144</v>
      </c>
      <c r="V81" s="95">
        <v>26</v>
      </c>
      <c r="W81" s="96"/>
      <c r="X81" s="95">
        <v>30</v>
      </c>
      <c r="Y81" s="95">
        <v>56</v>
      </c>
      <c r="Z81" s="95">
        <v>62</v>
      </c>
      <c r="AA81" s="97">
        <v>-0.09</v>
      </c>
      <c r="AB81" s="95"/>
      <c r="AC81" s="95"/>
      <c r="AD81" s="95">
        <v>42</v>
      </c>
      <c r="AE81" s="95"/>
      <c r="AF81" s="98" t="s">
        <v>862</v>
      </c>
      <c r="AG81" s="98" t="s">
        <v>862</v>
      </c>
      <c r="AH81" s="95"/>
      <c r="AI81" s="98" t="s">
        <v>862</v>
      </c>
      <c r="AJ81" s="95"/>
      <c r="AK81" s="95"/>
      <c r="AL81" s="95"/>
      <c r="AM81" s="95"/>
      <c r="AN81" s="95"/>
      <c r="AO81" s="95"/>
      <c r="AP81" s="95"/>
      <c r="AQ81" s="95"/>
    </row>
    <row r="82" spans="2:43">
      <c r="B82" s="100" t="s">
        <v>1028</v>
      </c>
      <c r="C82" s="100" t="s">
        <v>13</v>
      </c>
      <c r="D82" s="95">
        <v>50</v>
      </c>
      <c r="E82" s="95" t="s">
        <v>593</v>
      </c>
      <c r="F82" s="95">
        <v>41</v>
      </c>
      <c r="G82" s="95">
        <v>3200</v>
      </c>
      <c r="H82" s="95">
        <v>397</v>
      </c>
      <c r="I82" s="96"/>
      <c r="J82" s="95">
        <v>175</v>
      </c>
      <c r="K82" s="95">
        <v>175</v>
      </c>
      <c r="L82" s="95">
        <v>130</v>
      </c>
      <c r="M82" s="95">
        <v>175</v>
      </c>
      <c r="N82" s="95">
        <v>85</v>
      </c>
      <c r="O82" s="95">
        <v>130</v>
      </c>
      <c r="P82" s="95">
        <v>85</v>
      </c>
      <c r="Q82" s="96"/>
      <c r="R82" s="95">
        <v>26</v>
      </c>
      <c r="S82" s="95">
        <v>26</v>
      </c>
      <c r="T82" s="95">
        <v>26</v>
      </c>
      <c r="U82" s="95">
        <v>26</v>
      </c>
      <c r="V82" s="95">
        <v>26</v>
      </c>
      <c r="W82" s="96"/>
      <c r="X82" s="95">
        <v>24</v>
      </c>
      <c r="Y82" s="95">
        <v>56</v>
      </c>
      <c r="Z82" s="95">
        <v>62</v>
      </c>
      <c r="AA82" s="97">
        <v>-0.09</v>
      </c>
      <c r="AB82" s="95"/>
      <c r="AC82" s="95"/>
      <c r="AD82" s="95"/>
      <c r="AE82" s="95"/>
      <c r="AF82" s="98" t="s">
        <v>862</v>
      </c>
      <c r="AG82" s="98" t="s">
        <v>862</v>
      </c>
      <c r="AH82" s="95"/>
      <c r="AI82" s="98" t="s">
        <v>862</v>
      </c>
      <c r="AJ82" s="95"/>
      <c r="AK82" s="95"/>
      <c r="AL82" s="95"/>
      <c r="AM82" s="95"/>
      <c r="AN82" s="95"/>
      <c r="AO82" s="95"/>
      <c r="AP82" s="95"/>
      <c r="AQ82" s="95"/>
    </row>
    <row r="83" spans="2:43">
      <c r="B83" s="107" t="s">
        <v>1029</v>
      </c>
      <c r="C83" s="100" t="s">
        <v>13</v>
      </c>
      <c r="D83" s="95">
        <v>50</v>
      </c>
      <c r="E83" s="95" t="s">
        <v>593</v>
      </c>
      <c r="F83" s="95">
        <v>50</v>
      </c>
      <c r="G83" s="95">
        <v>4300</v>
      </c>
      <c r="H83" s="95">
        <v>536</v>
      </c>
      <c r="I83" s="96"/>
      <c r="J83" s="95">
        <v>230</v>
      </c>
      <c r="K83" s="95">
        <v>230</v>
      </c>
      <c r="L83" s="95">
        <v>185</v>
      </c>
      <c r="M83" s="95">
        <v>230</v>
      </c>
      <c r="N83" s="95">
        <v>140</v>
      </c>
      <c r="O83" s="95">
        <v>185</v>
      </c>
      <c r="P83" s="95">
        <v>140</v>
      </c>
      <c r="Q83" s="96"/>
      <c r="R83" s="95">
        <v>32</v>
      </c>
      <c r="S83" s="95">
        <v>32</v>
      </c>
      <c r="T83" s="95">
        <v>32</v>
      </c>
      <c r="U83" s="95">
        <v>32</v>
      </c>
      <c r="V83" s="95">
        <v>32</v>
      </c>
      <c r="W83" s="96"/>
      <c r="X83" s="95">
        <v>52</v>
      </c>
      <c r="Y83" s="95">
        <v>81</v>
      </c>
      <c r="Z83" s="95">
        <v>75</v>
      </c>
      <c r="AA83" s="97">
        <v>-0.21</v>
      </c>
      <c r="AB83" s="95"/>
      <c r="AC83" s="95">
        <v>51</v>
      </c>
      <c r="AD83" s="95" t="s">
        <v>1030</v>
      </c>
      <c r="AE83" s="95"/>
      <c r="AF83" s="98" t="s">
        <v>862</v>
      </c>
      <c r="AG83" s="98" t="s">
        <v>862</v>
      </c>
      <c r="AH83" s="98" t="s">
        <v>862</v>
      </c>
      <c r="AI83" s="98" t="s">
        <v>862</v>
      </c>
      <c r="AJ83" s="95"/>
      <c r="AK83" s="95"/>
      <c r="AL83" s="95"/>
      <c r="AM83" s="95"/>
      <c r="AN83" s="95"/>
      <c r="AO83" s="95"/>
      <c r="AP83" s="95"/>
      <c r="AQ83" s="95"/>
    </row>
    <row r="84" spans="2:43">
      <c r="B84" s="100" t="s">
        <v>1031</v>
      </c>
      <c r="C84" s="100" t="s">
        <v>13</v>
      </c>
      <c r="D84" s="95">
        <v>51</v>
      </c>
      <c r="E84" s="95" t="s">
        <v>593</v>
      </c>
      <c r="F84" s="95">
        <v>45</v>
      </c>
      <c r="G84" s="95">
        <v>3200</v>
      </c>
      <c r="H84" s="95">
        <v>560</v>
      </c>
      <c r="I84" s="96"/>
      <c r="J84" s="95">
        <v>195</v>
      </c>
      <c r="K84" s="95">
        <v>195</v>
      </c>
      <c r="L84" s="95">
        <v>150</v>
      </c>
      <c r="M84" s="95">
        <v>195</v>
      </c>
      <c r="N84" s="95">
        <v>105</v>
      </c>
      <c r="O84" s="95">
        <v>150</v>
      </c>
      <c r="P84" s="95">
        <v>105</v>
      </c>
      <c r="Q84" s="96"/>
      <c r="R84" s="95">
        <v>29</v>
      </c>
      <c r="S84" s="95">
        <v>29</v>
      </c>
      <c r="T84" s="95">
        <v>29</v>
      </c>
      <c r="U84" s="95">
        <v>29</v>
      </c>
      <c r="V84" s="95">
        <v>144</v>
      </c>
      <c r="W84" s="96"/>
      <c r="X84" s="95">
        <v>34</v>
      </c>
      <c r="Y84" s="95">
        <v>58</v>
      </c>
      <c r="Z84" s="95">
        <v>68</v>
      </c>
      <c r="AA84" s="97">
        <v>-0.1</v>
      </c>
      <c r="AB84" s="95"/>
      <c r="AC84" s="95"/>
      <c r="AD84" s="95">
        <v>35</v>
      </c>
      <c r="AE84" s="95"/>
      <c r="AF84" s="98" t="s">
        <v>862</v>
      </c>
      <c r="AG84" s="98" t="s">
        <v>862</v>
      </c>
      <c r="AH84" s="95"/>
      <c r="AI84" s="98" t="s">
        <v>862</v>
      </c>
      <c r="AJ84" s="95"/>
      <c r="AK84" s="95"/>
      <c r="AL84" s="95"/>
      <c r="AM84" s="95"/>
      <c r="AN84" s="95"/>
      <c r="AO84" s="95"/>
      <c r="AP84" s="95"/>
      <c r="AQ84" s="98" t="s">
        <v>862</v>
      </c>
    </row>
    <row r="85" spans="2:43">
      <c r="B85" s="100" t="s">
        <v>1032</v>
      </c>
      <c r="C85" s="100" t="s">
        <v>13</v>
      </c>
      <c r="D85" s="95">
        <v>52</v>
      </c>
      <c r="E85" s="95" t="s">
        <v>594</v>
      </c>
      <c r="F85" s="95">
        <v>45</v>
      </c>
      <c r="G85" s="95">
        <v>1900</v>
      </c>
      <c r="H85" s="95">
        <v>373</v>
      </c>
      <c r="I85" s="96"/>
      <c r="J85" s="95">
        <v>105</v>
      </c>
      <c r="K85" s="95">
        <v>195</v>
      </c>
      <c r="L85" s="95">
        <v>150</v>
      </c>
      <c r="M85" s="95">
        <v>105</v>
      </c>
      <c r="N85" s="95">
        <v>195</v>
      </c>
      <c r="O85" s="95">
        <v>150</v>
      </c>
      <c r="P85" s="95">
        <v>150</v>
      </c>
      <c r="Q85" s="96"/>
      <c r="R85" s="95">
        <v>29</v>
      </c>
      <c r="S85" s="95">
        <v>29</v>
      </c>
      <c r="T85" s="95">
        <v>144</v>
      </c>
      <c r="U85" s="95">
        <v>29</v>
      </c>
      <c r="V85" s="95">
        <v>29</v>
      </c>
      <c r="W85" s="96"/>
      <c r="X85" s="95">
        <v>16</v>
      </c>
      <c r="Y85" s="95">
        <v>36</v>
      </c>
      <c r="Z85" s="95">
        <v>68</v>
      </c>
      <c r="AA85" s="97">
        <v>-0.1</v>
      </c>
      <c r="AB85" s="95"/>
      <c r="AC85" s="95">
        <v>47</v>
      </c>
      <c r="AD85" s="95">
        <v>46</v>
      </c>
      <c r="AE85" s="95" t="s">
        <v>328</v>
      </c>
      <c r="AF85" s="95" t="s">
        <v>328</v>
      </c>
      <c r="AG85" s="95" t="s">
        <v>328</v>
      </c>
      <c r="AH85" s="95" t="s">
        <v>328</v>
      </c>
      <c r="AI85" s="95" t="s">
        <v>328</v>
      </c>
      <c r="AJ85" s="95" t="s">
        <v>328</v>
      </c>
      <c r="AK85" s="95" t="s">
        <v>328</v>
      </c>
      <c r="AL85" s="95" t="s">
        <v>328</v>
      </c>
      <c r="AM85" s="95" t="s">
        <v>328</v>
      </c>
      <c r="AN85" s="95" t="s">
        <v>328</v>
      </c>
      <c r="AO85" s="95" t="s">
        <v>328</v>
      </c>
      <c r="AP85" s="95" t="s">
        <v>328</v>
      </c>
      <c r="AQ85" s="95"/>
    </row>
    <row r="86" spans="2:43">
      <c r="B86" s="99" t="s">
        <v>1033</v>
      </c>
      <c r="C86" s="99" t="s">
        <v>948</v>
      </c>
      <c r="D86" s="95">
        <v>53</v>
      </c>
      <c r="E86" s="95" t="s">
        <v>590</v>
      </c>
      <c r="F86" s="95">
        <v>43</v>
      </c>
      <c r="G86" s="95">
        <v>1400</v>
      </c>
      <c r="H86" s="95">
        <v>381</v>
      </c>
      <c r="I86" s="96"/>
      <c r="J86" s="95">
        <v>139</v>
      </c>
      <c r="K86" s="95">
        <v>139</v>
      </c>
      <c r="L86" s="95">
        <v>184</v>
      </c>
      <c r="M86" s="95">
        <v>184</v>
      </c>
      <c r="N86" s="95">
        <v>94</v>
      </c>
      <c r="O86" s="95">
        <v>139</v>
      </c>
      <c r="P86" s="95">
        <v>94</v>
      </c>
      <c r="Q86" s="96"/>
      <c r="R86" s="95">
        <v>27</v>
      </c>
      <c r="S86" s="95">
        <v>27</v>
      </c>
      <c r="T86" s="95">
        <v>27</v>
      </c>
      <c r="U86" s="95">
        <v>27</v>
      </c>
      <c r="V86" s="95">
        <v>27</v>
      </c>
      <c r="W86" s="96"/>
      <c r="X86" s="95">
        <v>40</v>
      </c>
      <c r="Y86" s="95">
        <v>57</v>
      </c>
      <c r="Z86" s="95">
        <v>65</v>
      </c>
      <c r="AA86" s="97">
        <v>-0.1</v>
      </c>
      <c r="AB86" s="95" t="s">
        <v>1026</v>
      </c>
      <c r="AC86" s="95"/>
      <c r="AD86" s="95"/>
      <c r="AE86" s="95"/>
      <c r="AF86" s="98" t="s">
        <v>862</v>
      </c>
      <c r="AG86" s="98" t="s">
        <v>862</v>
      </c>
      <c r="AH86" s="98"/>
      <c r="AI86" s="95"/>
      <c r="AJ86" s="95"/>
      <c r="AK86" s="95"/>
      <c r="AL86" s="98"/>
      <c r="AM86" s="98" t="s">
        <v>862</v>
      </c>
      <c r="AN86" s="95"/>
      <c r="AO86" s="95"/>
      <c r="AP86" s="95"/>
      <c r="AQ86" s="95"/>
    </row>
    <row r="87" spans="2:43">
      <c r="B87" s="100" t="s">
        <v>1034</v>
      </c>
      <c r="C87" s="100" t="s">
        <v>13</v>
      </c>
      <c r="D87" s="95">
        <v>53</v>
      </c>
      <c r="E87" s="95" t="s">
        <v>587</v>
      </c>
      <c r="F87" s="95">
        <v>45</v>
      </c>
      <c r="G87" s="95">
        <v>2410</v>
      </c>
      <c r="H87" s="95">
        <v>448</v>
      </c>
      <c r="I87" s="96"/>
      <c r="J87" s="95">
        <v>195</v>
      </c>
      <c r="K87" s="95">
        <v>195</v>
      </c>
      <c r="L87" s="95">
        <v>195</v>
      </c>
      <c r="M87" s="95">
        <v>195</v>
      </c>
      <c r="N87" s="95">
        <v>105</v>
      </c>
      <c r="O87" s="95">
        <v>150</v>
      </c>
      <c r="P87" s="95">
        <v>105</v>
      </c>
      <c r="Q87" s="96"/>
      <c r="R87" s="95">
        <v>29</v>
      </c>
      <c r="S87" s="95">
        <v>144</v>
      </c>
      <c r="T87" s="95">
        <v>29</v>
      </c>
      <c r="U87" s="95">
        <v>29</v>
      </c>
      <c r="V87" s="95">
        <v>29</v>
      </c>
      <c r="W87" s="96"/>
      <c r="X87" s="95">
        <v>32</v>
      </c>
      <c r="Y87" s="95">
        <v>56</v>
      </c>
      <c r="Z87" s="95">
        <v>68</v>
      </c>
      <c r="AA87" s="97">
        <v>-0.1</v>
      </c>
      <c r="AB87" s="95"/>
      <c r="AC87" s="95"/>
      <c r="AD87" s="95" t="s">
        <v>328</v>
      </c>
      <c r="AE87" s="95"/>
      <c r="AF87" s="98" t="s">
        <v>862</v>
      </c>
      <c r="AG87" s="98" t="s">
        <v>862</v>
      </c>
      <c r="AH87" s="98" t="s">
        <v>862</v>
      </c>
      <c r="AI87" s="95"/>
      <c r="AJ87" s="98" t="s">
        <v>862</v>
      </c>
      <c r="AK87" s="95"/>
      <c r="AL87" s="98"/>
      <c r="AM87" s="95"/>
      <c r="AN87" s="95"/>
      <c r="AO87" s="95"/>
      <c r="AP87" s="95"/>
      <c r="AQ87" s="95"/>
    </row>
    <row r="88" spans="2:43">
      <c r="B88" s="101" t="s">
        <v>1035</v>
      </c>
      <c r="C88" s="101" t="s">
        <v>580</v>
      </c>
      <c r="D88" s="102">
        <v>53</v>
      </c>
      <c r="E88" s="102" t="s">
        <v>593</v>
      </c>
      <c r="F88" s="102">
        <v>43</v>
      </c>
      <c r="G88" s="102">
        <v>2500</v>
      </c>
      <c r="H88" s="102">
        <v>415</v>
      </c>
      <c r="I88" s="103"/>
      <c r="J88" s="102">
        <v>184</v>
      </c>
      <c r="K88" s="102">
        <v>184</v>
      </c>
      <c r="L88" s="102">
        <v>139</v>
      </c>
      <c r="M88" s="102">
        <v>184</v>
      </c>
      <c r="N88" s="102">
        <v>94</v>
      </c>
      <c r="O88" s="102">
        <v>139</v>
      </c>
      <c r="P88" s="102">
        <v>94</v>
      </c>
      <c r="Q88" s="103"/>
      <c r="R88" s="102">
        <v>27</v>
      </c>
      <c r="S88" s="102">
        <v>27</v>
      </c>
      <c r="T88" s="102">
        <v>27</v>
      </c>
      <c r="U88" s="102">
        <v>27</v>
      </c>
      <c r="V88" s="102">
        <v>27</v>
      </c>
      <c r="W88" s="103"/>
      <c r="X88" s="102">
        <v>38</v>
      </c>
      <c r="Y88" s="102">
        <v>55</v>
      </c>
      <c r="Z88" s="102">
        <v>65</v>
      </c>
      <c r="AA88" s="104">
        <v>-0.1</v>
      </c>
      <c r="AB88" s="104"/>
      <c r="AC88" s="102"/>
      <c r="AD88" s="102"/>
      <c r="AE88" s="95" t="s">
        <v>328</v>
      </c>
      <c r="AF88" s="95" t="s">
        <v>328</v>
      </c>
      <c r="AG88" s="95" t="s">
        <v>328</v>
      </c>
      <c r="AH88" s="95" t="s">
        <v>328</v>
      </c>
      <c r="AI88" s="95" t="s">
        <v>328</v>
      </c>
      <c r="AJ88" s="95" t="s">
        <v>328</v>
      </c>
      <c r="AK88" s="95" t="s">
        <v>328</v>
      </c>
      <c r="AL88" s="95" t="s">
        <v>328</v>
      </c>
      <c r="AM88" s="95" t="s">
        <v>328</v>
      </c>
      <c r="AN88" s="95" t="s">
        <v>328</v>
      </c>
      <c r="AO88" s="95" t="s">
        <v>328</v>
      </c>
      <c r="AP88" s="95" t="s">
        <v>328</v>
      </c>
      <c r="AQ88" s="98" t="s">
        <v>862</v>
      </c>
    </row>
    <row r="89" spans="2:43">
      <c r="B89" s="100" t="s">
        <v>1036</v>
      </c>
      <c r="C89" s="100" t="s">
        <v>13</v>
      </c>
      <c r="D89" s="95">
        <v>54</v>
      </c>
      <c r="E89" s="95" t="s">
        <v>590</v>
      </c>
      <c r="F89" s="95">
        <v>45</v>
      </c>
      <c r="G89" s="95">
        <v>2350</v>
      </c>
      <c r="H89" s="95">
        <v>410</v>
      </c>
      <c r="I89" s="96"/>
      <c r="J89" s="95">
        <v>150</v>
      </c>
      <c r="K89" s="95">
        <v>150</v>
      </c>
      <c r="L89" s="95">
        <v>195</v>
      </c>
      <c r="M89" s="95">
        <v>195</v>
      </c>
      <c r="N89" s="95">
        <v>105</v>
      </c>
      <c r="O89" s="95">
        <v>150</v>
      </c>
      <c r="P89" s="95">
        <v>105</v>
      </c>
      <c r="Q89" s="96"/>
      <c r="R89" s="95">
        <v>29</v>
      </c>
      <c r="S89" s="95">
        <v>29</v>
      </c>
      <c r="T89" s="95">
        <v>29</v>
      </c>
      <c r="U89" s="95">
        <v>144</v>
      </c>
      <c r="V89" s="95">
        <v>29</v>
      </c>
      <c r="W89" s="96"/>
      <c r="X89" s="95">
        <v>32</v>
      </c>
      <c r="Y89" s="95">
        <v>56</v>
      </c>
      <c r="Z89" s="95">
        <v>68</v>
      </c>
      <c r="AA89" s="97">
        <v>-0.1</v>
      </c>
      <c r="AB89" s="95"/>
      <c r="AC89" s="95"/>
      <c r="AD89" s="95">
        <v>46</v>
      </c>
      <c r="AE89" s="98" t="s">
        <v>862</v>
      </c>
      <c r="AF89" s="95"/>
      <c r="AG89" s="98" t="s">
        <v>862</v>
      </c>
      <c r="AH89" s="95"/>
      <c r="AI89" s="95"/>
      <c r="AJ89" s="95"/>
      <c r="AK89" s="95"/>
      <c r="AL89" s="95"/>
      <c r="AM89" s="95"/>
      <c r="AN89" s="95"/>
      <c r="AO89" s="95"/>
      <c r="AP89" s="95"/>
      <c r="AQ89" s="95"/>
    </row>
    <row r="90" spans="2:43">
      <c r="B90" s="101" t="s">
        <v>1037</v>
      </c>
      <c r="C90" s="101" t="s">
        <v>580</v>
      </c>
      <c r="D90" s="102">
        <v>54</v>
      </c>
      <c r="E90" s="102" t="s">
        <v>593</v>
      </c>
      <c r="F90" s="102">
        <v>41</v>
      </c>
      <c r="G90" s="102">
        <v>2450</v>
      </c>
      <c r="H90" s="102">
        <v>397</v>
      </c>
      <c r="I90" s="103"/>
      <c r="J90" s="102">
        <v>175</v>
      </c>
      <c r="K90" s="102">
        <v>175</v>
      </c>
      <c r="L90" s="102">
        <v>130</v>
      </c>
      <c r="M90" s="102">
        <v>175</v>
      </c>
      <c r="N90" s="102">
        <v>85</v>
      </c>
      <c r="O90" s="102">
        <v>130</v>
      </c>
      <c r="P90" s="102">
        <v>85</v>
      </c>
      <c r="Q90" s="103"/>
      <c r="R90" s="102">
        <v>26</v>
      </c>
      <c r="S90" s="102">
        <v>26</v>
      </c>
      <c r="T90" s="102">
        <v>26</v>
      </c>
      <c r="U90" s="102">
        <v>26</v>
      </c>
      <c r="V90" s="102">
        <v>26</v>
      </c>
      <c r="W90" s="103"/>
      <c r="X90" s="102">
        <v>34</v>
      </c>
      <c r="Y90" s="102">
        <v>52</v>
      </c>
      <c r="Z90" s="102">
        <v>62</v>
      </c>
      <c r="AA90" s="104">
        <v>-0.09</v>
      </c>
      <c r="AB90" s="104"/>
      <c r="AC90" s="102"/>
      <c r="AD90" s="102"/>
      <c r="AE90" s="95" t="s">
        <v>328</v>
      </c>
      <c r="AF90" s="95" t="s">
        <v>328</v>
      </c>
      <c r="AG90" s="95" t="s">
        <v>328</v>
      </c>
      <c r="AH90" s="95" t="s">
        <v>328</v>
      </c>
      <c r="AI90" s="95" t="s">
        <v>328</v>
      </c>
      <c r="AJ90" s="95" t="s">
        <v>328</v>
      </c>
      <c r="AK90" s="95" t="s">
        <v>328</v>
      </c>
      <c r="AL90" s="95" t="s">
        <v>328</v>
      </c>
      <c r="AM90" s="95" t="s">
        <v>328</v>
      </c>
      <c r="AN90" s="95" t="s">
        <v>328</v>
      </c>
      <c r="AO90" s="95" t="s">
        <v>328</v>
      </c>
      <c r="AP90" s="95" t="s">
        <v>328</v>
      </c>
      <c r="AQ90" s="98" t="s">
        <v>862</v>
      </c>
    </row>
    <row r="91" spans="2:43">
      <c r="B91" s="100" t="s">
        <v>1038</v>
      </c>
      <c r="C91" s="100" t="s">
        <v>13</v>
      </c>
      <c r="D91" s="95">
        <v>55</v>
      </c>
      <c r="E91" s="95" t="s">
        <v>593</v>
      </c>
      <c r="F91" s="95">
        <v>55</v>
      </c>
      <c r="G91" s="95">
        <v>550</v>
      </c>
      <c r="H91" s="95">
        <v>564</v>
      </c>
      <c r="I91" s="96"/>
      <c r="J91" s="95">
        <v>443</v>
      </c>
      <c r="K91" s="95">
        <v>443</v>
      </c>
      <c r="L91" s="95">
        <v>363</v>
      </c>
      <c r="M91" s="95">
        <v>443</v>
      </c>
      <c r="N91" s="95">
        <v>213</v>
      </c>
      <c r="O91" s="95">
        <v>363</v>
      </c>
      <c r="P91" s="95">
        <v>213</v>
      </c>
      <c r="Q91" s="96"/>
      <c r="R91" s="95">
        <v>59</v>
      </c>
      <c r="S91" s="95">
        <v>59</v>
      </c>
      <c r="T91" s="95">
        <v>59</v>
      </c>
      <c r="U91" s="95">
        <v>59</v>
      </c>
      <c r="V91" s="95">
        <v>59</v>
      </c>
      <c r="W91" s="96"/>
      <c r="X91" s="95">
        <v>60</v>
      </c>
      <c r="Y91" s="95">
        <v>205</v>
      </c>
      <c r="Z91" s="95">
        <v>83</v>
      </c>
      <c r="AA91" s="97">
        <v>-0.23</v>
      </c>
      <c r="AB91" s="95"/>
      <c r="AC91" s="95"/>
      <c r="AD91" s="95"/>
      <c r="AE91" s="95"/>
      <c r="AF91" s="98" t="s">
        <v>862</v>
      </c>
      <c r="AG91" s="98" t="s">
        <v>862</v>
      </c>
      <c r="AH91" s="95"/>
      <c r="AI91" s="98" t="s">
        <v>862</v>
      </c>
      <c r="AJ91" s="95"/>
      <c r="AK91" s="95"/>
      <c r="AL91" s="95"/>
      <c r="AM91" s="95"/>
      <c r="AN91" s="95"/>
      <c r="AO91" s="95"/>
      <c r="AP91" s="95"/>
      <c r="AQ91" s="95"/>
    </row>
    <row r="92" spans="2:43">
      <c r="B92" s="94" t="s">
        <v>1039</v>
      </c>
      <c r="C92" s="94" t="s">
        <v>585</v>
      </c>
      <c r="D92" s="95">
        <v>55</v>
      </c>
      <c r="E92" s="95" t="s">
        <v>593</v>
      </c>
      <c r="F92" s="95">
        <v>41</v>
      </c>
      <c r="G92" s="95">
        <v>1400</v>
      </c>
      <c r="H92" s="95">
        <v>397</v>
      </c>
      <c r="I92" s="96"/>
      <c r="J92" s="95">
        <v>175</v>
      </c>
      <c r="K92" s="95">
        <v>175</v>
      </c>
      <c r="L92" s="95">
        <v>130</v>
      </c>
      <c r="M92" s="95">
        <v>175</v>
      </c>
      <c r="N92" s="95">
        <v>85</v>
      </c>
      <c r="O92" s="95">
        <v>130</v>
      </c>
      <c r="P92" s="95">
        <v>85</v>
      </c>
      <c r="Q92" s="96"/>
      <c r="R92" s="95">
        <v>26</v>
      </c>
      <c r="S92" s="95">
        <v>26</v>
      </c>
      <c r="T92" s="95">
        <v>26</v>
      </c>
      <c r="U92" s="95">
        <v>26</v>
      </c>
      <c r="V92" s="95">
        <v>26</v>
      </c>
      <c r="W92" s="96"/>
      <c r="X92" s="95">
        <v>37</v>
      </c>
      <c r="Y92" s="95">
        <v>53</v>
      </c>
      <c r="Z92" s="95">
        <v>62</v>
      </c>
      <c r="AA92" s="97">
        <v>-0.09</v>
      </c>
      <c r="AB92" s="97"/>
      <c r="AC92" s="95"/>
      <c r="AD92" s="95"/>
      <c r="AE92" s="95" t="s">
        <v>328</v>
      </c>
      <c r="AF92" s="95" t="s">
        <v>328</v>
      </c>
      <c r="AG92" s="95" t="s">
        <v>328</v>
      </c>
      <c r="AH92" s="95" t="s">
        <v>328</v>
      </c>
      <c r="AI92" s="95" t="s">
        <v>328</v>
      </c>
      <c r="AJ92" s="95" t="s">
        <v>328</v>
      </c>
      <c r="AK92" s="95" t="s">
        <v>328</v>
      </c>
      <c r="AL92" s="95" t="s">
        <v>328</v>
      </c>
      <c r="AM92" s="95" t="s">
        <v>328</v>
      </c>
      <c r="AN92" s="95" t="s">
        <v>328</v>
      </c>
      <c r="AO92" s="95" t="s">
        <v>328</v>
      </c>
      <c r="AP92" s="95" t="s">
        <v>328</v>
      </c>
      <c r="AQ92" s="95"/>
    </row>
    <row r="93" spans="2:43">
      <c r="B93" s="106" t="s">
        <v>1040</v>
      </c>
      <c r="C93" s="106" t="s">
        <v>592</v>
      </c>
      <c r="D93" s="95">
        <v>55</v>
      </c>
      <c r="E93" s="95" t="s">
        <v>593</v>
      </c>
      <c r="F93" s="95">
        <v>40</v>
      </c>
      <c r="G93" s="95">
        <v>1600</v>
      </c>
      <c r="H93" s="95">
        <v>389</v>
      </c>
      <c r="I93" s="96"/>
      <c r="J93" s="95">
        <v>156</v>
      </c>
      <c r="K93" s="95">
        <v>156</v>
      </c>
      <c r="L93" s="95">
        <v>126</v>
      </c>
      <c r="M93" s="95">
        <v>156</v>
      </c>
      <c r="N93" s="95">
        <v>96</v>
      </c>
      <c r="O93" s="95">
        <v>126</v>
      </c>
      <c r="P93" s="95">
        <v>96</v>
      </c>
      <c r="Q93" s="96"/>
      <c r="R93" s="95">
        <v>26</v>
      </c>
      <c r="S93" s="95">
        <v>26</v>
      </c>
      <c r="T93" s="95">
        <v>26</v>
      </c>
      <c r="U93" s="95">
        <v>26</v>
      </c>
      <c r="V93" s="95">
        <v>26</v>
      </c>
      <c r="W93" s="96"/>
      <c r="X93" s="95">
        <v>36</v>
      </c>
      <c r="Y93" s="95">
        <v>53</v>
      </c>
      <c r="Z93" s="95">
        <v>60</v>
      </c>
      <c r="AA93" s="97">
        <v>-0.09</v>
      </c>
      <c r="AB93" s="97"/>
      <c r="AC93" s="95"/>
      <c r="AD93" s="95"/>
      <c r="AE93" s="95" t="s">
        <v>328</v>
      </c>
      <c r="AF93" s="95" t="s">
        <v>328</v>
      </c>
      <c r="AG93" s="95" t="s">
        <v>328</v>
      </c>
      <c r="AH93" s="95" t="s">
        <v>328</v>
      </c>
      <c r="AI93" s="95" t="s">
        <v>328</v>
      </c>
      <c r="AJ93" s="95" t="s">
        <v>328</v>
      </c>
      <c r="AK93" s="95" t="s">
        <v>328</v>
      </c>
      <c r="AL93" s="95" t="s">
        <v>328</v>
      </c>
      <c r="AM93" s="95" t="s">
        <v>328</v>
      </c>
      <c r="AN93" s="95" t="s">
        <v>328</v>
      </c>
      <c r="AO93" s="95" t="s">
        <v>328</v>
      </c>
      <c r="AP93" s="95" t="s">
        <v>328</v>
      </c>
      <c r="AQ93" s="95"/>
    </row>
    <row r="94" spans="2:43">
      <c r="B94" s="99" t="s">
        <v>1041</v>
      </c>
      <c r="C94" s="99" t="s">
        <v>948</v>
      </c>
      <c r="D94" s="95">
        <v>56</v>
      </c>
      <c r="E94" s="95" t="s">
        <v>587</v>
      </c>
      <c r="F94" s="95">
        <v>44</v>
      </c>
      <c r="G94" s="95">
        <v>1700</v>
      </c>
      <c r="H94" s="95">
        <v>425</v>
      </c>
      <c r="I94" s="96"/>
      <c r="J94" s="95">
        <v>190</v>
      </c>
      <c r="K94" s="95">
        <v>190</v>
      </c>
      <c r="L94" s="95">
        <v>190</v>
      </c>
      <c r="M94" s="95">
        <v>190</v>
      </c>
      <c r="N94" s="95">
        <v>100</v>
      </c>
      <c r="O94" s="95">
        <v>145</v>
      </c>
      <c r="P94" s="95">
        <v>100</v>
      </c>
      <c r="Q94" s="96"/>
      <c r="R94" s="95">
        <v>28</v>
      </c>
      <c r="S94" s="95">
        <v>28</v>
      </c>
      <c r="T94" s="95">
        <v>28</v>
      </c>
      <c r="U94" s="95">
        <v>28</v>
      </c>
      <c r="V94" s="95">
        <v>28</v>
      </c>
      <c r="W94" s="96"/>
      <c r="X94" s="95">
        <v>41</v>
      </c>
      <c r="Y94" s="95">
        <v>59</v>
      </c>
      <c r="Z94" s="95">
        <v>66</v>
      </c>
      <c r="AA94" s="97">
        <v>-0.1</v>
      </c>
      <c r="AB94" s="95" t="s">
        <v>1026</v>
      </c>
      <c r="AC94" s="95"/>
      <c r="AD94" s="95"/>
      <c r="AE94" s="95"/>
      <c r="AF94" s="98" t="s">
        <v>862</v>
      </c>
      <c r="AG94" s="98" t="s">
        <v>862</v>
      </c>
      <c r="AH94" s="98"/>
      <c r="AI94" s="95"/>
      <c r="AJ94" s="98" t="s">
        <v>862</v>
      </c>
      <c r="AK94" s="95"/>
      <c r="AL94" s="98"/>
      <c r="AM94" s="95"/>
      <c r="AN94" s="95"/>
      <c r="AO94" s="95"/>
      <c r="AP94" s="95"/>
      <c r="AQ94" s="95"/>
    </row>
    <row r="95" spans="2:43">
      <c r="B95" s="100" t="s">
        <v>1042</v>
      </c>
      <c r="C95" s="100" t="s">
        <v>13</v>
      </c>
      <c r="D95" s="95">
        <v>57</v>
      </c>
      <c r="E95" s="95" t="s">
        <v>593</v>
      </c>
      <c r="F95" s="95">
        <v>48</v>
      </c>
      <c r="G95" s="95">
        <v>3300</v>
      </c>
      <c r="H95" s="95">
        <v>596</v>
      </c>
      <c r="I95" s="96"/>
      <c r="J95" s="95">
        <v>215</v>
      </c>
      <c r="K95" s="95">
        <v>215</v>
      </c>
      <c r="L95" s="95">
        <v>170</v>
      </c>
      <c r="M95" s="95">
        <v>215</v>
      </c>
      <c r="N95" s="95">
        <v>125</v>
      </c>
      <c r="O95" s="95">
        <v>170</v>
      </c>
      <c r="P95" s="95">
        <v>125</v>
      </c>
      <c r="Q95" s="96"/>
      <c r="R95" s="95">
        <v>30</v>
      </c>
      <c r="S95" s="95">
        <v>30</v>
      </c>
      <c r="T95" s="95">
        <v>30</v>
      </c>
      <c r="U95" s="95">
        <v>30</v>
      </c>
      <c r="V95" s="95">
        <v>144</v>
      </c>
      <c r="W95" s="96"/>
      <c r="X95" s="95">
        <v>42</v>
      </c>
      <c r="Y95" s="95">
        <v>70</v>
      </c>
      <c r="Z95" s="95">
        <v>72</v>
      </c>
      <c r="AA95" s="97">
        <v>-0.11</v>
      </c>
      <c r="AB95" s="95"/>
      <c r="AC95" s="95"/>
      <c r="AD95" s="95">
        <v>38</v>
      </c>
      <c r="AE95" s="95"/>
      <c r="AF95" s="98" t="s">
        <v>862</v>
      </c>
      <c r="AG95" s="98" t="s">
        <v>862</v>
      </c>
      <c r="AH95" s="95"/>
      <c r="AI95" s="98" t="s">
        <v>862</v>
      </c>
      <c r="AJ95" s="95"/>
      <c r="AK95" s="95"/>
      <c r="AL95" s="95"/>
      <c r="AM95" s="95"/>
      <c r="AN95" s="95"/>
      <c r="AO95" s="95"/>
      <c r="AP95" s="95"/>
      <c r="AQ95" s="98" t="s">
        <v>862</v>
      </c>
    </row>
    <row r="96" spans="2:43">
      <c r="B96" s="100" t="s">
        <v>1043</v>
      </c>
      <c r="C96" s="100" t="s">
        <v>13</v>
      </c>
      <c r="D96" s="95">
        <v>58</v>
      </c>
      <c r="E96" s="95" t="s">
        <v>594</v>
      </c>
      <c r="F96" s="95">
        <v>48</v>
      </c>
      <c r="G96" s="95">
        <v>2080</v>
      </c>
      <c r="H96" s="95">
        <v>397</v>
      </c>
      <c r="I96" s="96"/>
      <c r="J96" s="95">
        <v>125</v>
      </c>
      <c r="K96" s="95">
        <v>215</v>
      </c>
      <c r="L96" s="95">
        <v>170</v>
      </c>
      <c r="M96" s="95">
        <v>125</v>
      </c>
      <c r="N96" s="95">
        <v>215</v>
      </c>
      <c r="O96" s="95">
        <v>170</v>
      </c>
      <c r="P96" s="95">
        <v>170</v>
      </c>
      <c r="Q96" s="96"/>
      <c r="R96" s="95">
        <v>30</v>
      </c>
      <c r="S96" s="95">
        <v>30</v>
      </c>
      <c r="T96" s="95">
        <v>144</v>
      </c>
      <c r="U96" s="95">
        <v>30</v>
      </c>
      <c r="V96" s="95">
        <v>30</v>
      </c>
      <c r="W96" s="96"/>
      <c r="X96" s="95">
        <v>19</v>
      </c>
      <c r="Y96" s="95">
        <v>48</v>
      </c>
      <c r="Z96" s="95">
        <v>72</v>
      </c>
      <c r="AA96" s="97">
        <v>-0.11</v>
      </c>
      <c r="AB96" s="95"/>
      <c r="AC96" s="95">
        <v>50</v>
      </c>
      <c r="AD96" s="95">
        <v>49</v>
      </c>
      <c r="AE96" s="95"/>
      <c r="AF96" s="95"/>
      <c r="AG96" s="95"/>
      <c r="AH96" s="95"/>
      <c r="AI96" s="95"/>
      <c r="AJ96" s="95"/>
      <c r="AK96" s="95"/>
      <c r="AL96" s="95"/>
      <c r="AM96" s="95"/>
      <c r="AN96" s="95"/>
      <c r="AO96" s="95"/>
      <c r="AP96" s="95"/>
      <c r="AQ96" s="95"/>
    </row>
    <row r="97" spans="2:44">
      <c r="B97" s="101" t="s">
        <v>1044</v>
      </c>
      <c r="C97" s="101" t="s">
        <v>580</v>
      </c>
      <c r="D97" s="102">
        <v>58</v>
      </c>
      <c r="E97" s="102" t="s">
        <v>593</v>
      </c>
      <c r="F97" s="102">
        <v>45</v>
      </c>
      <c r="G97" s="102">
        <v>2850</v>
      </c>
      <c r="H97" s="102">
        <v>448</v>
      </c>
      <c r="I97" s="103"/>
      <c r="J97" s="102">
        <v>195</v>
      </c>
      <c r="K97" s="102">
        <v>195</v>
      </c>
      <c r="L97" s="102">
        <v>150</v>
      </c>
      <c r="M97" s="102">
        <v>195</v>
      </c>
      <c r="N97" s="102">
        <v>105</v>
      </c>
      <c r="O97" s="102">
        <v>150</v>
      </c>
      <c r="P97" s="102">
        <v>105</v>
      </c>
      <c r="Q97" s="103"/>
      <c r="R97" s="102">
        <v>29</v>
      </c>
      <c r="S97" s="102">
        <v>29</v>
      </c>
      <c r="T97" s="102">
        <v>29</v>
      </c>
      <c r="U97" s="102">
        <v>29</v>
      </c>
      <c r="V97" s="102">
        <v>29</v>
      </c>
      <c r="W97" s="103"/>
      <c r="X97" s="102">
        <v>39</v>
      </c>
      <c r="Y97" s="102">
        <v>62</v>
      </c>
      <c r="Z97" s="102">
        <v>68</v>
      </c>
      <c r="AA97" s="104">
        <v>-0.1</v>
      </c>
      <c r="AB97" s="104"/>
      <c r="AC97" s="102"/>
      <c r="AD97" s="102"/>
      <c r="AE97" s="95" t="s">
        <v>328</v>
      </c>
      <c r="AF97" s="95" t="s">
        <v>328</v>
      </c>
      <c r="AG97" s="95" t="s">
        <v>328</v>
      </c>
      <c r="AH97" s="95" t="s">
        <v>328</v>
      </c>
      <c r="AI97" s="95" t="s">
        <v>328</v>
      </c>
      <c r="AJ97" s="95" t="s">
        <v>328</v>
      </c>
      <c r="AK97" s="95" t="s">
        <v>328</v>
      </c>
      <c r="AL97" s="95" t="s">
        <v>328</v>
      </c>
      <c r="AM97" s="95" t="s">
        <v>328</v>
      </c>
      <c r="AN97" s="95" t="s">
        <v>328</v>
      </c>
      <c r="AO97" s="95" t="s">
        <v>328</v>
      </c>
      <c r="AP97" s="95" t="s">
        <v>328</v>
      </c>
      <c r="AQ97" s="98" t="s">
        <v>862</v>
      </c>
    </row>
    <row r="98" spans="2:44">
      <c r="B98" s="99" t="s">
        <v>1045</v>
      </c>
      <c r="C98" s="99" t="s">
        <v>948</v>
      </c>
      <c r="D98" s="95">
        <v>59</v>
      </c>
      <c r="E98" s="95" t="s">
        <v>593</v>
      </c>
      <c r="F98" s="95">
        <v>47</v>
      </c>
      <c r="G98" s="95">
        <v>2700</v>
      </c>
      <c r="H98" s="95">
        <v>467</v>
      </c>
      <c r="I98" s="96"/>
      <c r="J98" s="95">
        <v>208</v>
      </c>
      <c r="K98" s="95">
        <v>208</v>
      </c>
      <c r="L98" s="95">
        <v>163</v>
      </c>
      <c r="M98" s="95">
        <v>208</v>
      </c>
      <c r="N98" s="95">
        <v>118</v>
      </c>
      <c r="O98" s="95">
        <v>163</v>
      </c>
      <c r="P98" s="95">
        <v>118</v>
      </c>
      <c r="Q98" s="96"/>
      <c r="R98" s="95">
        <v>30</v>
      </c>
      <c r="S98" s="95">
        <v>30</v>
      </c>
      <c r="T98" s="95">
        <v>30</v>
      </c>
      <c r="U98" s="95">
        <v>30</v>
      </c>
      <c r="V98" s="95">
        <v>30</v>
      </c>
      <c r="W98" s="96"/>
      <c r="X98" s="95">
        <v>49</v>
      </c>
      <c r="Y98" s="95">
        <v>69</v>
      </c>
      <c r="Z98" s="95">
        <v>71</v>
      </c>
      <c r="AA98" s="97">
        <v>-0.1</v>
      </c>
      <c r="AB98" s="95" t="s">
        <v>1046</v>
      </c>
      <c r="AC98" s="95"/>
      <c r="AD98" s="95"/>
      <c r="AE98" s="95"/>
      <c r="AF98" s="98" t="s">
        <v>862</v>
      </c>
      <c r="AG98" s="98" t="s">
        <v>862</v>
      </c>
      <c r="AH98" s="98"/>
      <c r="AI98" s="98" t="s">
        <v>862</v>
      </c>
      <c r="AJ98" s="95"/>
      <c r="AK98" s="95"/>
      <c r="AL98" s="98"/>
      <c r="AM98" s="95"/>
      <c r="AN98" s="98"/>
      <c r="AO98" s="95"/>
      <c r="AP98" s="98" t="s">
        <v>862</v>
      </c>
      <c r="AQ98" s="95"/>
    </row>
    <row r="99" spans="2:44">
      <c r="B99" s="100" t="s">
        <v>1047</v>
      </c>
      <c r="C99" s="100" t="s">
        <v>13</v>
      </c>
      <c r="D99" s="95">
        <v>59</v>
      </c>
      <c r="E99" s="95" t="s">
        <v>587</v>
      </c>
      <c r="F99" s="95">
        <v>48</v>
      </c>
      <c r="G99" s="95">
        <v>2700</v>
      </c>
      <c r="H99" s="95">
        <v>476</v>
      </c>
      <c r="I99" s="96"/>
      <c r="J99" s="95">
        <v>215</v>
      </c>
      <c r="K99" s="95">
        <v>215</v>
      </c>
      <c r="L99" s="95">
        <v>215</v>
      </c>
      <c r="M99" s="95">
        <v>215</v>
      </c>
      <c r="N99" s="95">
        <v>125</v>
      </c>
      <c r="O99" s="95">
        <v>170</v>
      </c>
      <c r="P99" s="95">
        <v>125</v>
      </c>
      <c r="Q99" s="96"/>
      <c r="R99" s="95">
        <v>30</v>
      </c>
      <c r="S99" s="95">
        <v>144</v>
      </c>
      <c r="T99" s="95">
        <v>30</v>
      </c>
      <c r="U99" s="95">
        <v>30</v>
      </c>
      <c r="V99" s="95">
        <v>30</v>
      </c>
      <c r="W99" s="96"/>
      <c r="X99" s="95">
        <v>40</v>
      </c>
      <c r="Y99" s="95">
        <v>68</v>
      </c>
      <c r="Z99" s="95">
        <v>72</v>
      </c>
      <c r="AA99" s="97">
        <v>-0.11</v>
      </c>
      <c r="AB99" s="95"/>
      <c r="AC99" s="95"/>
      <c r="AD99" s="95" t="s">
        <v>328</v>
      </c>
      <c r="AE99" s="95"/>
      <c r="AF99" s="98" t="s">
        <v>862</v>
      </c>
      <c r="AG99" s="98" t="s">
        <v>862</v>
      </c>
      <c r="AH99" s="98" t="s">
        <v>862</v>
      </c>
      <c r="AI99" s="95"/>
      <c r="AJ99" s="98" t="s">
        <v>862</v>
      </c>
      <c r="AK99" s="95"/>
      <c r="AL99" s="98"/>
      <c r="AM99" s="95"/>
      <c r="AN99" s="95"/>
      <c r="AO99" s="95"/>
      <c r="AP99" s="95"/>
      <c r="AQ99" s="95"/>
    </row>
    <row r="100" spans="2:44">
      <c r="B100" s="100" t="s">
        <v>1048</v>
      </c>
      <c r="C100" s="100" t="s">
        <v>13</v>
      </c>
      <c r="D100" s="95">
        <v>60</v>
      </c>
      <c r="E100" s="95" t="s">
        <v>590</v>
      </c>
      <c r="F100" s="95">
        <v>48</v>
      </c>
      <c r="G100" s="95">
        <v>2450</v>
      </c>
      <c r="H100" s="95">
        <v>437</v>
      </c>
      <c r="I100" s="96"/>
      <c r="J100" s="95">
        <v>170</v>
      </c>
      <c r="K100" s="95">
        <v>170</v>
      </c>
      <c r="L100" s="95">
        <v>215</v>
      </c>
      <c r="M100" s="95">
        <v>215</v>
      </c>
      <c r="N100" s="95">
        <v>125</v>
      </c>
      <c r="O100" s="95">
        <v>170</v>
      </c>
      <c r="P100" s="95">
        <v>125</v>
      </c>
      <c r="Q100" s="96"/>
      <c r="R100" s="95">
        <v>30</v>
      </c>
      <c r="S100" s="95">
        <v>30</v>
      </c>
      <c r="T100" s="95">
        <v>30</v>
      </c>
      <c r="U100" s="95">
        <v>144</v>
      </c>
      <c r="V100" s="95">
        <v>30</v>
      </c>
      <c r="W100" s="96"/>
      <c r="X100" s="95">
        <v>40</v>
      </c>
      <c r="Y100" s="95">
        <v>68</v>
      </c>
      <c r="Z100" s="95">
        <v>72</v>
      </c>
      <c r="AA100" s="97">
        <v>-0.11</v>
      </c>
      <c r="AB100" s="95"/>
      <c r="AC100" s="95"/>
      <c r="AD100" s="95">
        <v>49</v>
      </c>
      <c r="AE100" s="98" t="s">
        <v>862</v>
      </c>
      <c r="AF100" s="95"/>
      <c r="AG100" s="98" t="s">
        <v>862</v>
      </c>
      <c r="AH100" s="95"/>
      <c r="AI100" s="95"/>
      <c r="AJ100" s="95"/>
      <c r="AK100" s="95"/>
      <c r="AL100" s="95"/>
      <c r="AM100" s="95"/>
      <c r="AN100" s="95"/>
      <c r="AO100" s="95"/>
      <c r="AP100" s="95"/>
      <c r="AQ100" s="95"/>
    </row>
    <row r="101" spans="2:44">
      <c r="B101" s="101" t="s">
        <v>1049</v>
      </c>
      <c r="C101" s="101" t="s">
        <v>580</v>
      </c>
      <c r="D101" s="102">
        <v>60</v>
      </c>
      <c r="E101" s="102" t="s">
        <v>593</v>
      </c>
      <c r="F101" s="102">
        <v>47</v>
      </c>
      <c r="G101" s="102">
        <v>3250</v>
      </c>
      <c r="H101" s="102">
        <v>467</v>
      </c>
      <c r="I101" s="103"/>
      <c r="J101" s="102">
        <v>208</v>
      </c>
      <c r="K101" s="102">
        <v>208</v>
      </c>
      <c r="L101" s="102">
        <v>163</v>
      </c>
      <c r="M101" s="102">
        <v>208</v>
      </c>
      <c r="N101" s="102">
        <v>118</v>
      </c>
      <c r="O101" s="102">
        <v>163</v>
      </c>
      <c r="P101" s="102">
        <v>118</v>
      </c>
      <c r="Q101" s="103"/>
      <c r="R101" s="102">
        <v>30</v>
      </c>
      <c r="S101" s="102">
        <v>30</v>
      </c>
      <c r="T101" s="102">
        <v>30</v>
      </c>
      <c r="U101" s="102">
        <v>30</v>
      </c>
      <c r="V101" s="102">
        <v>30</v>
      </c>
      <c r="W101" s="103"/>
      <c r="X101" s="102">
        <v>42</v>
      </c>
      <c r="Y101" s="102">
        <v>68</v>
      </c>
      <c r="Z101" s="102">
        <v>71</v>
      </c>
      <c r="AA101" s="104">
        <v>-0.1</v>
      </c>
      <c r="AB101" s="104"/>
      <c r="AC101" s="102"/>
      <c r="AD101" s="102"/>
      <c r="AE101" s="95" t="s">
        <v>328</v>
      </c>
      <c r="AF101" s="95" t="s">
        <v>328</v>
      </c>
      <c r="AG101" s="95" t="s">
        <v>328</v>
      </c>
      <c r="AH101" s="95" t="s">
        <v>328</v>
      </c>
      <c r="AI101" s="95" t="s">
        <v>328</v>
      </c>
      <c r="AJ101" s="95" t="s">
        <v>328</v>
      </c>
      <c r="AK101" s="95" t="s">
        <v>328</v>
      </c>
      <c r="AL101" s="95" t="s">
        <v>328</v>
      </c>
      <c r="AM101" s="95" t="s">
        <v>328</v>
      </c>
      <c r="AN101" s="95" t="s">
        <v>328</v>
      </c>
      <c r="AO101" s="95" t="s">
        <v>328</v>
      </c>
      <c r="AP101" s="95" t="s">
        <v>328</v>
      </c>
      <c r="AQ101" s="98" t="s">
        <v>862</v>
      </c>
    </row>
    <row r="102" spans="2:44">
      <c r="B102" s="100" t="s">
        <v>1050</v>
      </c>
      <c r="C102" s="100" t="s">
        <v>13</v>
      </c>
      <c r="D102" s="95">
        <v>60</v>
      </c>
      <c r="E102" s="95" t="s">
        <v>593</v>
      </c>
      <c r="F102" s="95">
        <v>48</v>
      </c>
      <c r="G102" s="95">
        <v>3300</v>
      </c>
      <c r="H102" s="95">
        <v>476</v>
      </c>
      <c r="I102" s="96"/>
      <c r="J102" s="95">
        <v>215</v>
      </c>
      <c r="K102" s="95">
        <v>215</v>
      </c>
      <c r="L102" s="95">
        <v>170</v>
      </c>
      <c r="M102" s="95">
        <v>215</v>
      </c>
      <c r="N102" s="95">
        <v>125</v>
      </c>
      <c r="O102" s="95">
        <v>170</v>
      </c>
      <c r="P102" s="95">
        <v>125</v>
      </c>
      <c r="Q102" s="96"/>
      <c r="R102" s="95">
        <v>30</v>
      </c>
      <c r="S102" s="95">
        <v>30</v>
      </c>
      <c r="T102" s="95">
        <v>30</v>
      </c>
      <c r="U102" s="95">
        <v>30</v>
      </c>
      <c r="V102" s="95">
        <v>30</v>
      </c>
      <c r="W102" s="96"/>
      <c r="X102" s="95">
        <v>26</v>
      </c>
      <c r="Y102" s="95">
        <v>60</v>
      </c>
      <c r="Z102" s="95">
        <v>72</v>
      </c>
      <c r="AA102" s="97">
        <v>-0.11</v>
      </c>
      <c r="AB102" s="95"/>
      <c r="AC102" s="95"/>
      <c r="AD102" s="95"/>
      <c r="AE102" s="95"/>
      <c r="AF102" s="98" t="s">
        <v>862</v>
      </c>
      <c r="AG102" s="98" t="s">
        <v>862</v>
      </c>
      <c r="AH102" s="95"/>
      <c r="AI102" s="98" t="s">
        <v>862</v>
      </c>
      <c r="AJ102" s="95"/>
      <c r="AK102" s="95"/>
      <c r="AL102" s="95"/>
      <c r="AM102" s="95"/>
      <c r="AN102" s="95"/>
      <c r="AO102" s="95"/>
      <c r="AP102" s="95"/>
      <c r="AQ102" s="95"/>
    </row>
    <row r="103" spans="2:44">
      <c r="B103" s="106" t="s">
        <v>1051</v>
      </c>
      <c r="C103" s="106" t="s">
        <v>592</v>
      </c>
      <c r="D103" s="95">
        <v>61</v>
      </c>
      <c r="E103" s="95" t="s">
        <v>593</v>
      </c>
      <c r="F103" s="95">
        <v>58</v>
      </c>
      <c r="G103" s="95">
        <v>2200</v>
      </c>
      <c r="H103" s="95">
        <v>713</v>
      </c>
      <c r="I103" s="96"/>
      <c r="J103" s="95">
        <v>328</v>
      </c>
      <c r="K103" s="95">
        <v>328</v>
      </c>
      <c r="L103" s="95">
        <v>268</v>
      </c>
      <c r="M103" s="95">
        <v>328</v>
      </c>
      <c r="N103" s="95">
        <v>168</v>
      </c>
      <c r="O103" s="95">
        <v>268</v>
      </c>
      <c r="P103" s="95">
        <v>168</v>
      </c>
      <c r="Q103" s="96"/>
      <c r="R103" s="95">
        <v>45</v>
      </c>
      <c r="S103" s="95">
        <v>45</v>
      </c>
      <c r="T103" s="95">
        <v>45</v>
      </c>
      <c r="U103" s="95">
        <v>45</v>
      </c>
      <c r="V103" s="95">
        <v>45</v>
      </c>
      <c r="W103" s="96"/>
      <c r="X103" s="95">
        <v>42</v>
      </c>
      <c r="Y103" s="95">
        <v>60</v>
      </c>
      <c r="Z103" s="95">
        <v>87</v>
      </c>
      <c r="AA103" s="97">
        <v>-0.17</v>
      </c>
      <c r="AB103" s="97"/>
      <c r="AC103" s="95"/>
      <c r="AD103" s="95"/>
      <c r="AE103" s="95" t="s">
        <v>328</v>
      </c>
      <c r="AF103" s="95" t="s">
        <v>328</v>
      </c>
      <c r="AG103" s="95" t="s">
        <v>328</v>
      </c>
      <c r="AH103" s="95" t="s">
        <v>328</v>
      </c>
      <c r="AI103" s="95" t="s">
        <v>328</v>
      </c>
      <c r="AJ103" s="95" t="s">
        <v>328</v>
      </c>
      <c r="AK103" s="95" t="s">
        <v>328</v>
      </c>
      <c r="AL103" s="95" t="s">
        <v>328</v>
      </c>
      <c r="AM103" s="95" t="s">
        <v>328</v>
      </c>
      <c r="AN103" s="95" t="s">
        <v>328</v>
      </c>
      <c r="AO103" s="95" t="s">
        <v>328</v>
      </c>
      <c r="AP103" s="95" t="s">
        <v>328</v>
      </c>
      <c r="AQ103" s="95"/>
    </row>
    <row r="104" spans="2:44">
      <c r="B104" s="99" t="s">
        <v>1052</v>
      </c>
      <c r="C104" s="99" t="s">
        <v>948</v>
      </c>
      <c r="D104" s="95">
        <v>61</v>
      </c>
      <c r="E104" s="95" t="s">
        <v>593</v>
      </c>
      <c r="F104" s="95">
        <v>60</v>
      </c>
      <c r="G104" s="95">
        <v>3300</v>
      </c>
      <c r="H104" s="95">
        <v>932</v>
      </c>
      <c r="I104" s="96"/>
      <c r="J104" s="95">
        <v>354</v>
      </c>
      <c r="K104" s="95">
        <v>354</v>
      </c>
      <c r="L104" s="95">
        <v>294</v>
      </c>
      <c r="M104" s="95">
        <v>354</v>
      </c>
      <c r="N104" s="95">
        <v>194</v>
      </c>
      <c r="O104" s="95">
        <v>294</v>
      </c>
      <c r="P104" s="95">
        <v>194</v>
      </c>
      <c r="Q104" s="96"/>
      <c r="R104" s="95">
        <v>54</v>
      </c>
      <c r="S104" s="95">
        <v>54</v>
      </c>
      <c r="T104" s="95">
        <v>54</v>
      </c>
      <c r="U104" s="95">
        <v>54</v>
      </c>
      <c r="V104" s="95">
        <v>54</v>
      </c>
      <c r="W104" s="96"/>
      <c r="X104" s="95">
        <v>51</v>
      </c>
      <c r="Y104" s="95">
        <v>73</v>
      </c>
      <c r="Z104" s="95">
        <v>90</v>
      </c>
      <c r="AA104" s="97">
        <v>-0.17</v>
      </c>
      <c r="AB104" s="95" t="s">
        <v>1046</v>
      </c>
      <c r="AC104" s="95"/>
      <c r="AD104" s="95"/>
      <c r="AE104" s="95"/>
      <c r="AF104" s="98" t="s">
        <v>862</v>
      </c>
      <c r="AG104" s="98" t="s">
        <v>862</v>
      </c>
      <c r="AH104" s="98"/>
      <c r="AI104" s="98" t="s">
        <v>862</v>
      </c>
      <c r="AJ104" s="95"/>
      <c r="AK104" s="98" t="s">
        <v>862</v>
      </c>
      <c r="AL104" s="98"/>
      <c r="AM104" s="95"/>
      <c r="AN104" s="98" t="s">
        <v>862</v>
      </c>
      <c r="AO104" s="95"/>
      <c r="AP104" s="98" t="s">
        <v>862</v>
      </c>
      <c r="AQ104" s="95"/>
    </row>
    <row r="105" spans="2:44">
      <c r="B105" s="100" t="s">
        <v>1053</v>
      </c>
      <c r="C105" s="100" t="s">
        <v>13</v>
      </c>
      <c r="D105" s="95">
        <v>61</v>
      </c>
      <c r="E105" s="95" t="s">
        <v>587</v>
      </c>
      <c r="F105" s="95">
        <v>60</v>
      </c>
      <c r="G105" s="95">
        <v>3800</v>
      </c>
      <c r="H105" s="95">
        <v>932</v>
      </c>
      <c r="I105" s="96"/>
      <c r="J105" s="95">
        <v>354</v>
      </c>
      <c r="K105" s="95">
        <v>354</v>
      </c>
      <c r="L105" s="95">
        <v>354</v>
      </c>
      <c r="M105" s="95">
        <v>354</v>
      </c>
      <c r="N105" s="95">
        <v>194</v>
      </c>
      <c r="O105" s="95">
        <v>294</v>
      </c>
      <c r="P105" s="95">
        <v>194</v>
      </c>
      <c r="Q105" s="96"/>
      <c r="R105" s="95">
        <v>54</v>
      </c>
      <c r="S105" s="95">
        <v>144</v>
      </c>
      <c r="T105" s="95">
        <v>54</v>
      </c>
      <c r="U105" s="95">
        <v>54</v>
      </c>
      <c r="V105" s="95">
        <v>54</v>
      </c>
      <c r="W105" s="96"/>
      <c r="X105" s="95">
        <v>56</v>
      </c>
      <c r="Y105" s="95">
        <v>83</v>
      </c>
      <c r="Z105" s="95">
        <v>90</v>
      </c>
      <c r="AA105" s="97">
        <v>-0.08</v>
      </c>
      <c r="AB105" s="95"/>
      <c r="AC105" s="95"/>
      <c r="AD105" s="95" t="s">
        <v>328</v>
      </c>
      <c r="AE105" s="95"/>
      <c r="AF105" s="98" t="s">
        <v>862</v>
      </c>
      <c r="AG105" s="98" t="s">
        <v>862</v>
      </c>
      <c r="AH105" s="98" t="s">
        <v>862</v>
      </c>
      <c r="AI105" s="95"/>
      <c r="AJ105" s="98" t="s">
        <v>862</v>
      </c>
      <c r="AK105" s="95"/>
      <c r="AL105" s="98"/>
      <c r="AM105" s="95"/>
      <c r="AN105" s="95"/>
      <c r="AO105" s="95"/>
      <c r="AP105" s="95"/>
      <c r="AQ105" s="95"/>
    </row>
    <row r="106" spans="2:44">
      <c r="B106" s="94" t="s">
        <v>1054</v>
      </c>
      <c r="C106" s="94" t="s">
        <v>585</v>
      </c>
      <c r="D106" s="95">
        <v>62</v>
      </c>
      <c r="E106" s="95" t="s">
        <v>593</v>
      </c>
      <c r="F106" s="95">
        <v>58</v>
      </c>
      <c r="G106" s="95">
        <v>2200</v>
      </c>
      <c r="H106" s="95">
        <v>713</v>
      </c>
      <c r="I106" s="96"/>
      <c r="J106" s="95">
        <v>328</v>
      </c>
      <c r="K106" s="95">
        <v>328</v>
      </c>
      <c r="L106" s="95">
        <v>268</v>
      </c>
      <c r="M106" s="95">
        <v>328</v>
      </c>
      <c r="N106" s="95">
        <v>168</v>
      </c>
      <c r="O106" s="95">
        <v>268</v>
      </c>
      <c r="P106" s="95">
        <v>168</v>
      </c>
      <c r="Q106" s="96"/>
      <c r="R106" s="95">
        <v>45</v>
      </c>
      <c r="S106" s="95">
        <v>45</v>
      </c>
      <c r="T106" s="95">
        <v>45</v>
      </c>
      <c r="U106" s="95">
        <v>45</v>
      </c>
      <c r="V106" s="95">
        <v>45</v>
      </c>
      <c r="W106" s="96"/>
      <c r="X106" s="95">
        <v>42</v>
      </c>
      <c r="Y106" s="95">
        <v>60</v>
      </c>
      <c r="Z106" s="95">
        <v>87</v>
      </c>
      <c r="AA106" s="97">
        <v>-0.17</v>
      </c>
      <c r="AB106" s="97"/>
      <c r="AC106" s="95"/>
      <c r="AD106" s="95"/>
      <c r="AE106" s="95" t="s">
        <v>328</v>
      </c>
      <c r="AF106" s="95" t="s">
        <v>328</v>
      </c>
      <c r="AG106" s="95" t="s">
        <v>328</v>
      </c>
      <c r="AH106" s="95" t="s">
        <v>328</v>
      </c>
      <c r="AI106" s="95" t="s">
        <v>328</v>
      </c>
      <c r="AJ106" s="95" t="s">
        <v>328</v>
      </c>
      <c r="AK106" s="95" t="s">
        <v>328</v>
      </c>
      <c r="AL106" s="95" t="s">
        <v>328</v>
      </c>
      <c r="AM106" s="95" t="s">
        <v>328</v>
      </c>
      <c r="AN106" s="95" t="s">
        <v>328</v>
      </c>
      <c r="AO106" s="95" t="s">
        <v>328</v>
      </c>
      <c r="AP106" s="95" t="s">
        <v>328</v>
      </c>
      <c r="AQ106" s="95"/>
    </row>
    <row r="107" spans="2:44">
      <c r="B107" s="101" t="s">
        <v>1055</v>
      </c>
      <c r="C107" s="101" t="s">
        <v>580</v>
      </c>
      <c r="D107" s="102">
        <v>62</v>
      </c>
      <c r="E107" s="102" t="s">
        <v>593</v>
      </c>
      <c r="F107" s="102">
        <v>60</v>
      </c>
      <c r="G107" s="102">
        <v>3600</v>
      </c>
      <c r="H107" s="102">
        <v>932</v>
      </c>
      <c r="I107" s="103"/>
      <c r="J107" s="102">
        <v>354</v>
      </c>
      <c r="K107" s="102">
        <v>354</v>
      </c>
      <c r="L107" s="102">
        <v>294</v>
      </c>
      <c r="M107" s="102">
        <v>354</v>
      </c>
      <c r="N107" s="102">
        <v>194</v>
      </c>
      <c r="O107" s="102">
        <v>294</v>
      </c>
      <c r="P107" s="102">
        <v>194</v>
      </c>
      <c r="Q107" s="103"/>
      <c r="R107" s="102">
        <v>54</v>
      </c>
      <c r="S107" s="102">
        <v>54</v>
      </c>
      <c r="T107" s="102">
        <v>54</v>
      </c>
      <c r="U107" s="102">
        <v>54</v>
      </c>
      <c r="V107" s="102">
        <v>54</v>
      </c>
      <c r="W107" s="103"/>
      <c r="X107" s="102">
        <v>50</v>
      </c>
      <c r="Y107" s="102">
        <v>74</v>
      </c>
      <c r="Z107" s="102">
        <v>90</v>
      </c>
      <c r="AA107" s="104">
        <v>-0.17</v>
      </c>
      <c r="AB107" s="104"/>
      <c r="AC107" s="102"/>
      <c r="AD107" s="102"/>
      <c r="AE107" s="95" t="s">
        <v>328</v>
      </c>
      <c r="AF107" s="95" t="s">
        <v>328</v>
      </c>
      <c r="AG107" s="95" t="s">
        <v>328</v>
      </c>
      <c r="AH107" s="95" t="s">
        <v>328</v>
      </c>
      <c r="AI107" s="95" t="s">
        <v>328</v>
      </c>
      <c r="AJ107" s="95" t="s">
        <v>328</v>
      </c>
      <c r="AK107" s="95" t="s">
        <v>328</v>
      </c>
      <c r="AL107" s="95" t="s">
        <v>328</v>
      </c>
      <c r="AM107" s="95" t="s">
        <v>328</v>
      </c>
      <c r="AN107" s="95" t="s">
        <v>328</v>
      </c>
      <c r="AO107" s="95" t="s">
        <v>328</v>
      </c>
      <c r="AP107" s="95" t="s">
        <v>328</v>
      </c>
      <c r="AQ107" s="95"/>
    </row>
    <row r="108" spans="2:44">
      <c r="B108" s="100" t="s">
        <v>1056</v>
      </c>
      <c r="C108" s="100" t="s">
        <v>13</v>
      </c>
      <c r="D108" s="95">
        <v>62</v>
      </c>
      <c r="E108" s="95" t="s">
        <v>590</v>
      </c>
      <c r="F108" s="95">
        <v>60</v>
      </c>
      <c r="G108" s="95">
        <v>3600</v>
      </c>
      <c r="H108" s="95">
        <v>855</v>
      </c>
      <c r="I108" s="96"/>
      <c r="J108" s="95">
        <v>294</v>
      </c>
      <c r="K108" s="95">
        <v>294</v>
      </c>
      <c r="L108" s="95">
        <v>354</v>
      </c>
      <c r="M108" s="95">
        <v>354</v>
      </c>
      <c r="N108" s="95">
        <v>194</v>
      </c>
      <c r="O108" s="95">
        <v>294</v>
      </c>
      <c r="P108" s="95">
        <v>194</v>
      </c>
      <c r="Q108" s="96"/>
      <c r="R108" s="95">
        <v>54</v>
      </c>
      <c r="S108" s="95">
        <v>54</v>
      </c>
      <c r="T108" s="95">
        <v>54</v>
      </c>
      <c r="U108" s="95">
        <v>144</v>
      </c>
      <c r="V108" s="95">
        <v>54</v>
      </c>
      <c r="W108" s="96"/>
      <c r="X108" s="95">
        <v>56</v>
      </c>
      <c r="Y108" s="95">
        <v>81</v>
      </c>
      <c r="Z108" s="95">
        <v>90</v>
      </c>
      <c r="AA108" s="97">
        <v>-0.17</v>
      </c>
      <c r="AB108" s="95"/>
      <c r="AC108" s="95"/>
      <c r="AD108" s="95">
        <v>61</v>
      </c>
      <c r="AE108" s="98" t="s">
        <v>862</v>
      </c>
      <c r="AF108" s="95"/>
      <c r="AG108" s="98" t="s">
        <v>862</v>
      </c>
      <c r="AH108" s="95"/>
      <c r="AI108" s="95"/>
      <c r="AJ108" s="95"/>
      <c r="AK108" s="95"/>
      <c r="AL108" s="95"/>
      <c r="AM108" s="95"/>
      <c r="AN108" s="95"/>
      <c r="AO108" s="95"/>
      <c r="AP108" s="95"/>
      <c r="AQ108" s="95"/>
    </row>
    <row r="109" spans="2:44">
      <c r="B109" s="100" t="s">
        <v>1057</v>
      </c>
      <c r="C109" s="100" t="s">
        <v>13</v>
      </c>
      <c r="D109" s="95">
        <v>63</v>
      </c>
      <c r="E109" s="95" t="s">
        <v>594</v>
      </c>
      <c r="F109" s="95">
        <v>60</v>
      </c>
      <c r="G109" s="95">
        <v>2400</v>
      </c>
      <c r="H109" s="95">
        <v>777</v>
      </c>
      <c r="I109" s="96"/>
      <c r="J109" s="95">
        <v>194</v>
      </c>
      <c r="K109" s="95">
        <v>354</v>
      </c>
      <c r="L109" s="95">
        <v>294</v>
      </c>
      <c r="M109" s="95">
        <v>194</v>
      </c>
      <c r="N109" s="95">
        <v>354</v>
      </c>
      <c r="O109" s="95">
        <v>294</v>
      </c>
      <c r="P109" s="95">
        <v>294</v>
      </c>
      <c r="Q109" s="96"/>
      <c r="R109" s="95">
        <v>54</v>
      </c>
      <c r="S109" s="95">
        <v>54</v>
      </c>
      <c r="T109" s="95">
        <v>144</v>
      </c>
      <c r="U109" s="95">
        <v>54</v>
      </c>
      <c r="V109" s="95">
        <v>54</v>
      </c>
      <c r="W109" s="96"/>
      <c r="X109" s="95">
        <v>21</v>
      </c>
      <c r="Y109" s="95">
        <v>45</v>
      </c>
      <c r="Z109" s="95">
        <v>90</v>
      </c>
      <c r="AA109" s="97">
        <v>-0.17</v>
      </c>
      <c r="AB109" s="95"/>
      <c r="AC109" s="95">
        <v>62</v>
      </c>
      <c r="AD109" s="95">
        <v>61</v>
      </c>
      <c r="AE109" s="95"/>
      <c r="AF109" s="95"/>
      <c r="AG109" s="95"/>
      <c r="AH109" s="95"/>
      <c r="AI109" s="98" t="s">
        <v>862</v>
      </c>
      <c r="AJ109" s="95"/>
      <c r="AK109" s="95"/>
      <c r="AL109" s="95"/>
      <c r="AM109" s="95"/>
      <c r="AN109" s="95"/>
      <c r="AO109" s="95"/>
      <c r="AP109" s="95"/>
      <c r="AQ109" s="95"/>
    </row>
    <row r="110" spans="2:44">
      <c r="B110" s="99" t="s">
        <v>1058</v>
      </c>
      <c r="C110" s="99" t="s">
        <v>948</v>
      </c>
      <c r="D110" s="95">
        <v>63</v>
      </c>
      <c r="E110" s="95" t="s">
        <v>590</v>
      </c>
      <c r="F110" s="95">
        <v>60</v>
      </c>
      <c r="G110" s="95">
        <v>2500</v>
      </c>
      <c r="H110" s="95">
        <v>855</v>
      </c>
      <c r="I110" s="96"/>
      <c r="J110" s="95">
        <v>294</v>
      </c>
      <c r="K110" s="95">
        <v>294</v>
      </c>
      <c r="L110" s="95">
        <v>354</v>
      </c>
      <c r="M110" s="95">
        <v>354</v>
      </c>
      <c r="N110" s="95">
        <v>194</v>
      </c>
      <c r="O110" s="95">
        <v>294</v>
      </c>
      <c r="P110" s="95">
        <v>194</v>
      </c>
      <c r="Q110" s="96"/>
      <c r="R110" s="95">
        <v>56</v>
      </c>
      <c r="S110" s="95">
        <v>56</v>
      </c>
      <c r="T110" s="95">
        <v>56</v>
      </c>
      <c r="U110" s="95">
        <v>56</v>
      </c>
      <c r="V110" s="95">
        <v>56</v>
      </c>
      <c r="W110" s="96"/>
      <c r="X110" s="95">
        <v>51</v>
      </c>
      <c r="Y110" s="95">
        <v>73</v>
      </c>
      <c r="Z110" s="95">
        <v>90</v>
      </c>
      <c r="AA110" s="97">
        <v>-0.18</v>
      </c>
      <c r="AB110" s="95" t="s">
        <v>1046</v>
      </c>
      <c r="AC110" s="95"/>
      <c r="AD110" s="95"/>
      <c r="AE110" s="98" t="s">
        <v>862</v>
      </c>
      <c r="AF110" s="95"/>
      <c r="AG110" s="98" t="s">
        <v>862</v>
      </c>
      <c r="AH110" s="98"/>
      <c r="AI110" s="95"/>
      <c r="AJ110" s="95"/>
      <c r="AK110" s="95"/>
      <c r="AL110" s="98"/>
      <c r="AM110" s="98" t="s">
        <v>862</v>
      </c>
      <c r="AN110" s="98" t="s">
        <v>862</v>
      </c>
      <c r="AO110" s="98" t="s">
        <v>862</v>
      </c>
      <c r="AP110" s="98" t="s">
        <v>862</v>
      </c>
      <c r="AQ110" s="95"/>
    </row>
    <row r="111" spans="2:44">
      <c r="B111" s="101" t="s">
        <v>1059</v>
      </c>
      <c r="C111" s="101" t="s">
        <v>580</v>
      </c>
      <c r="D111" s="102">
        <v>64</v>
      </c>
      <c r="E111" s="102" t="s">
        <v>593</v>
      </c>
      <c r="F111" s="102">
        <v>60</v>
      </c>
      <c r="G111" s="102">
        <v>4200</v>
      </c>
      <c r="H111" s="102">
        <v>932</v>
      </c>
      <c r="I111" s="103"/>
      <c r="J111" s="102">
        <v>354</v>
      </c>
      <c r="K111" s="102">
        <v>354</v>
      </c>
      <c r="L111" s="102">
        <v>294</v>
      </c>
      <c r="M111" s="102">
        <v>354</v>
      </c>
      <c r="N111" s="102">
        <v>194</v>
      </c>
      <c r="O111" s="102">
        <v>294</v>
      </c>
      <c r="P111" s="102">
        <v>194</v>
      </c>
      <c r="Q111" s="103"/>
      <c r="R111" s="102">
        <v>54</v>
      </c>
      <c r="S111" s="102">
        <v>54</v>
      </c>
      <c r="T111" s="102">
        <v>54</v>
      </c>
      <c r="U111" s="102">
        <v>54</v>
      </c>
      <c r="V111" s="102">
        <v>54</v>
      </c>
      <c r="W111" s="103"/>
      <c r="X111" s="102">
        <v>61</v>
      </c>
      <c r="Y111" s="102">
        <v>86</v>
      </c>
      <c r="Z111" s="102">
        <v>90</v>
      </c>
      <c r="AA111" s="104">
        <v>-0.17</v>
      </c>
      <c r="AB111" s="104"/>
      <c r="AC111" s="102"/>
      <c r="AD111" s="102"/>
      <c r="AE111" s="95" t="s">
        <v>328</v>
      </c>
      <c r="AF111" s="95" t="s">
        <v>328</v>
      </c>
      <c r="AG111" s="95" t="s">
        <v>328</v>
      </c>
      <c r="AH111" s="95" t="s">
        <v>328</v>
      </c>
      <c r="AI111" s="95" t="s">
        <v>328</v>
      </c>
      <c r="AJ111" s="95" t="s">
        <v>328</v>
      </c>
      <c r="AK111" s="95" t="s">
        <v>328</v>
      </c>
      <c r="AL111" s="95" t="s">
        <v>328</v>
      </c>
      <c r="AM111" s="95" t="s">
        <v>328</v>
      </c>
      <c r="AN111" s="95" t="s">
        <v>328</v>
      </c>
      <c r="AO111" s="95" t="s">
        <v>328</v>
      </c>
      <c r="AP111" s="95" t="s">
        <v>328</v>
      </c>
      <c r="AQ111" s="95"/>
      <c r="AR111" s="108" t="s">
        <v>1060</v>
      </c>
    </row>
    <row r="112" spans="2:44">
      <c r="B112" s="100" t="s">
        <v>1061</v>
      </c>
      <c r="C112" s="100" t="s">
        <v>13</v>
      </c>
      <c r="D112" s="95">
        <v>65</v>
      </c>
      <c r="E112" s="95" t="s">
        <v>593</v>
      </c>
      <c r="F112" s="95">
        <v>60</v>
      </c>
      <c r="G112" s="95">
        <v>4200</v>
      </c>
      <c r="H112" s="95">
        <v>932</v>
      </c>
      <c r="I112" s="96"/>
      <c r="J112" s="95">
        <v>354</v>
      </c>
      <c r="K112" s="95">
        <v>354</v>
      </c>
      <c r="L112" s="95">
        <v>294</v>
      </c>
      <c r="M112" s="95">
        <v>354</v>
      </c>
      <c r="N112" s="95">
        <v>194</v>
      </c>
      <c r="O112" s="95">
        <v>294</v>
      </c>
      <c r="P112" s="95">
        <v>194</v>
      </c>
      <c r="Q112" s="96"/>
      <c r="R112" s="95">
        <v>54</v>
      </c>
      <c r="S112" s="95">
        <v>54</v>
      </c>
      <c r="T112" s="95">
        <v>54</v>
      </c>
      <c r="U112" s="95">
        <v>54</v>
      </c>
      <c r="V112" s="95">
        <v>54</v>
      </c>
      <c r="W112" s="96"/>
      <c r="X112" s="95">
        <v>32</v>
      </c>
      <c r="Y112" s="95">
        <v>93</v>
      </c>
      <c r="Z112" s="95">
        <v>90</v>
      </c>
      <c r="AA112" s="97">
        <v>-0.17</v>
      </c>
      <c r="AB112" s="95"/>
      <c r="AC112" s="95"/>
      <c r="AD112" s="95"/>
      <c r="AE112" s="95"/>
      <c r="AF112" s="98" t="s">
        <v>862</v>
      </c>
      <c r="AG112" s="98" t="s">
        <v>862</v>
      </c>
      <c r="AH112" s="95"/>
      <c r="AI112" s="98" t="s">
        <v>862</v>
      </c>
      <c r="AJ112" s="95"/>
      <c r="AK112" s="95"/>
      <c r="AL112" s="95"/>
      <c r="AM112" s="95"/>
      <c r="AN112" s="95"/>
      <c r="AO112" s="95"/>
      <c r="AP112" s="95"/>
      <c r="AQ112" s="95"/>
    </row>
    <row r="113" spans="2:44">
      <c r="B113" s="99" t="s">
        <v>1062</v>
      </c>
      <c r="C113" s="99" t="s">
        <v>948</v>
      </c>
      <c r="D113" s="95">
        <v>65</v>
      </c>
      <c r="E113" s="95" t="s">
        <v>593</v>
      </c>
      <c r="F113" s="95">
        <v>60</v>
      </c>
      <c r="G113" s="95">
        <v>4200</v>
      </c>
      <c r="H113" s="95">
        <v>932</v>
      </c>
      <c r="I113" s="96"/>
      <c r="J113" s="95">
        <v>354</v>
      </c>
      <c r="K113" s="95">
        <v>354</v>
      </c>
      <c r="L113" s="95">
        <v>294</v>
      </c>
      <c r="M113" s="95">
        <v>354</v>
      </c>
      <c r="N113" s="95">
        <v>194</v>
      </c>
      <c r="O113" s="95">
        <v>294</v>
      </c>
      <c r="P113" s="95">
        <v>194</v>
      </c>
      <c r="Q113" s="96"/>
      <c r="R113" s="95">
        <v>58</v>
      </c>
      <c r="S113" s="95">
        <v>58</v>
      </c>
      <c r="T113" s="95">
        <v>58</v>
      </c>
      <c r="U113" s="95">
        <v>58</v>
      </c>
      <c r="V113" s="95">
        <v>58</v>
      </c>
      <c r="W113" s="96"/>
      <c r="X113" s="95">
        <v>54</v>
      </c>
      <c r="Y113" s="95">
        <v>78</v>
      </c>
      <c r="Z113" s="95">
        <v>90</v>
      </c>
      <c r="AA113" s="97">
        <v>-0.19</v>
      </c>
      <c r="AB113" s="95" t="s">
        <v>1063</v>
      </c>
      <c r="AC113" s="95">
        <v>12</v>
      </c>
      <c r="AD113" s="95"/>
      <c r="AE113" s="95"/>
      <c r="AF113" s="98" t="s">
        <v>862</v>
      </c>
      <c r="AG113" s="98" t="s">
        <v>862</v>
      </c>
      <c r="AH113" s="98"/>
      <c r="AI113" s="98" t="s">
        <v>862</v>
      </c>
      <c r="AJ113" s="95"/>
      <c r="AK113" s="98" t="s">
        <v>862</v>
      </c>
      <c r="AL113" s="98"/>
      <c r="AM113" s="95"/>
      <c r="AN113" s="98" t="s">
        <v>862</v>
      </c>
      <c r="AO113" s="95"/>
      <c r="AP113" s="98" t="s">
        <v>862</v>
      </c>
      <c r="AQ113" s="95"/>
      <c r="AR113" s="109" t="s">
        <v>1064</v>
      </c>
    </row>
    <row r="114" spans="2:44">
      <c r="B114" s="100" t="s">
        <v>1065</v>
      </c>
      <c r="C114" s="100" t="s">
        <v>13</v>
      </c>
      <c r="D114" s="95">
        <v>65</v>
      </c>
      <c r="E114" s="95" t="s">
        <v>593</v>
      </c>
      <c r="F114" s="95">
        <v>60</v>
      </c>
      <c r="G114" s="95">
        <v>4800</v>
      </c>
      <c r="H114" s="95">
        <v>1166</v>
      </c>
      <c r="I114" s="96"/>
      <c r="J114" s="95">
        <v>354</v>
      </c>
      <c r="K114" s="95">
        <v>354</v>
      </c>
      <c r="L114" s="95">
        <v>294</v>
      </c>
      <c r="M114" s="95">
        <v>354</v>
      </c>
      <c r="N114" s="95">
        <v>194</v>
      </c>
      <c r="O114" s="95">
        <v>294</v>
      </c>
      <c r="P114" s="95">
        <v>194</v>
      </c>
      <c r="Q114" s="96"/>
      <c r="R114" s="95">
        <v>54</v>
      </c>
      <c r="S114" s="95">
        <v>54</v>
      </c>
      <c r="T114" s="95">
        <v>54</v>
      </c>
      <c r="U114" s="95">
        <v>54</v>
      </c>
      <c r="V114" s="95">
        <v>144</v>
      </c>
      <c r="W114" s="96"/>
      <c r="X114" s="95">
        <v>58</v>
      </c>
      <c r="Y114" s="95">
        <v>85</v>
      </c>
      <c r="Z114" s="95">
        <v>90</v>
      </c>
      <c r="AA114" s="97">
        <v>-0.17</v>
      </c>
      <c r="AB114" s="95"/>
      <c r="AC114" s="95"/>
      <c r="AD114" s="95">
        <v>70</v>
      </c>
      <c r="AE114" s="95"/>
      <c r="AF114" s="98" t="s">
        <v>862</v>
      </c>
      <c r="AG114" s="98" t="s">
        <v>862</v>
      </c>
      <c r="AH114" s="95"/>
      <c r="AI114" s="98" t="s">
        <v>862</v>
      </c>
      <c r="AJ114" s="95"/>
      <c r="AK114" s="95"/>
      <c r="AL114" s="95"/>
      <c r="AM114" s="95"/>
      <c r="AN114" s="95"/>
      <c r="AO114" s="95"/>
      <c r="AP114" s="95"/>
      <c r="AQ114" s="95"/>
      <c r="AR114" s="109" t="s">
        <v>1066</v>
      </c>
    </row>
    <row r="115" spans="2:44" ht="15.75" thickBot="1"/>
    <row r="116" spans="2:44" ht="15.75" thickBot="1">
      <c r="B116" s="110" t="s">
        <v>1067</v>
      </c>
      <c r="C116" s="111"/>
    </row>
    <row r="117" spans="2:44">
      <c r="B117" s="112" t="s">
        <v>580</v>
      </c>
      <c r="C117" s="113">
        <v>0</v>
      </c>
      <c r="D117" s="109" t="s">
        <v>1066</v>
      </c>
    </row>
    <row r="118" spans="2:44">
      <c r="B118" s="114" t="s">
        <v>586</v>
      </c>
      <c r="C118" s="115">
        <v>0.2</v>
      </c>
      <c r="D118" s="109" t="s">
        <v>1064</v>
      </c>
    </row>
    <row r="119" spans="2:44" ht="15.75" thickBot="1">
      <c r="B119" s="116" t="s">
        <v>12</v>
      </c>
      <c r="C119" s="117">
        <v>0.2</v>
      </c>
      <c r="D119" s="109" t="s">
        <v>1064</v>
      </c>
    </row>
    <row r="120" spans="2:44" ht="15.75" thickBot="1"/>
    <row r="121" spans="2:44" ht="77.25" thickBot="1">
      <c r="B121" s="118" t="s">
        <v>1068</v>
      </c>
      <c r="C121" s="119" t="s">
        <v>803</v>
      </c>
      <c r="D121" s="120" t="s">
        <v>910</v>
      </c>
      <c r="E121" s="121" t="s">
        <v>1069</v>
      </c>
      <c r="F121" s="122" t="s">
        <v>1070</v>
      </c>
      <c r="G121" s="123" t="s">
        <v>1071</v>
      </c>
      <c r="H121" s="531" t="s">
        <v>806</v>
      </c>
      <c r="I121" s="532"/>
      <c r="J121" s="123" t="s">
        <v>804</v>
      </c>
      <c r="K121" s="123" t="s">
        <v>805</v>
      </c>
      <c r="L121" s="124" t="s">
        <v>909</v>
      </c>
      <c r="M121" s="124" t="s">
        <v>1072</v>
      </c>
      <c r="N121" s="125" t="s">
        <v>1073</v>
      </c>
      <c r="O121" s="124" t="s">
        <v>1074</v>
      </c>
      <c r="P121" s="533" t="s">
        <v>611</v>
      </c>
      <c r="Q121" s="534"/>
      <c r="R121" s="126" t="s">
        <v>1075</v>
      </c>
      <c r="S121" s="124" t="s">
        <v>904</v>
      </c>
      <c r="T121" s="127" t="s">
        <v>905</v>
      </c>
      <c r="U121" s="124" t="s">
        <v>906</v>
      </c>
      <c r="V121" s="127" t="s">
        <v>903</v>
      </c>
      <c r="W121" s="535" t="s">
        <v>902</v>
      </c>
      <c r="X121" s="536"/>
      <c r="Y121" s="128" t="s">
        <v>1076</v>
      </c>
      <c r="Z121" s="129" t="s">
        <v>1077</v>
      </c>
    </row>
    <row r="122" spans="2:44">
      <c r="B122" s="130" t="s">
        <v>580</v>
      </c>
      <c r="C122" s="63">
        <v>165</v>
      </c>
      <c r="D122" s="131">
        <v>0.85</v>
      </c>
      <c r="E122" s="63">
        <v>225</v>
      </c>
      <c r="F122" s="132">
        <v>71</v>
      </c>
      <c r="G122" s="133">
        <v>250</v>
      </c>
      <c r="H122" s="537">
        <v>180</v>
      </c>
      <c r="I122" s="538"/>
      <c r="J122" s="133">
        <v>45</v>
      </c>
      <c r="K122" s="63">
        <v>0</v>
      </c>
      <c r="L122" s="133">
        <v>29</v>
      </c>
      <c r="M122" s="63">
        <v>65</v>
      </c>
      <c r="N122" s="134">
        <v>155</v>
      </c>
      <c r="O122" s="133">
        <v>2.75</v>
      </c>
      <c r="P122" s="539">
        <v>0</v>
      </c>
      <c r="Q122" s="540"/>
      <c r="R122" s="135">
        <v>2050</v>
      </c>
      <c r="S122" s="63">
        <v>0</v>
      </c>
      <c r="T122" s="132">
        <v>45</v>
      </c>
      <c r="U122" s="63">
        <v>0</v>
      </c>
      <c r="V122" s="132">
        <v>0</v>
      </c>
      <c r="W122" s="541">
        <v>0</v>
      </c>
      <c r="X122" s="542"/>
      <c r="Y122" s="136">
        <v>0</v>
      </c>
      <c r="Z122" s="137">
        <v>0</v>
      </c>
      <c r="AA122" s="138" t="s">
        <v>1078</v>
      </c>
      <c r="AB122" s="53" t="s">
        <v>1079</v>
      </c>
    </row>
    <row r="123" spans="2:44">
      <c r="B123" s="114" t="s">
        <v>586</v>
      </c>
      <c r="C123" s="39">
        <v>95</v>
      </c>
      <c r="D123" s="139">
        <v>0.96</v>
      </c>
      <c r="E123" s="39">
        <v>40</v>
      </c>
      <c r="F123" s="140">
        <v>109</v>
      </c>
      <c r="G123" s="39">
        <v>600</v>
      </c>
      <c r="H123" s="543">
        <v>15</v>
      </c>
      <c r="I123" s="544"/>
      <c r="J123" s="39">
        <v>15</v>
      </c>
      <c r="K123" s="39">
        <v>15</v>
      </c>
      <c r="L123" s="39">
        <v>0</v>
      </c>
      <c r="M123" s="39">
        <v>0</v>
      </c>
      <c r="N123" s="39">
        <v>70</v>
      </c>
      <c r="O123" s="39">
        <v>0</v>
      </c>
      <c r="P123" s="543">
        <v>48</v>
      </c>
      <c r="Q123" s="544"/>
      <c r="R123" s="141">
        <v>1200</v>
      </c>
      <c r="S123" s="39">
        <v>65</v>
      </c>
      <c r="T123" s="140">
        <v>0</v>
      </c>
      <c r="U123" s="39">
        <v>0</v>
      </c>
      <c r="V123" s="140">
        <v>20</v>
      </c>
      <c r="W123" s="543">
        <v>20</v>
      </c>
      <c r="X123" s="545"/>
      <c r="Y123" s="142">
        <v>0.62</v>
      </c>
      <c r="Z123" s="115">
        <v>0.05</v>
      </c>
      <c r="AA123" s="138" t="s">
        <v>1080</v>
      </c>
      <c r="AB123" s="53"/>
    </row>
    <row r="124" spans="2:44" ht="15.75" thickBot="1">
      <c r="B124" s="116" t="s">
        <v>12</v>
      </c>
      <c r="C124" s="72">
        <v>72</v>
      </c>
      <c r="D124" s="143">
        <v>0.7</v>
      </c>
      <c r="E124" s="72">
        <v>0</v>
      </c>
      <c r="F124" s="144">
        <v>31</v>
      </c>
      <c r="G124" s="72">
        <v>0</v>
      </c>
      <c r="H124" s="546">
        <v>0</v>
      </c>
      <c r="I124" s="547"/>
      <c r="J124" s="72">
        <v>0</v>
      </c>
      <c r="K124" s="72">
        <v>0</v>
      </c>
      <c r="L124" s="72">
        <v>0</v>
      </c>
      <c r="M124" s="72">
        <v>0</v>
      </c>
      <c r="N124" s="145">
        <v>150</v>
      </c>
      <c r="O124" s="72">
        <v>0</v>
      </c>
      <c r="P124" s="546">
        <v>0</v>
      </c>
      <c r="Q124" s="547"/>
      <c r="R124" s="146">
        <v>1200</v>
      </c>
      <c r="S124" s="72">
        <v>0</v>
      </c>
      <c r="T124" s="144">
        <v>70</v>
      </c>
      <c r="U124" s="72">
        <v>40</v>
      </c>
      <c r="V124" s="144">
        <v>40</v>
      </c>
      <c r="W124" s="546">
        <v>0</v>
      </c>
      <c r="X124" s="548"/>
      <c r="Y124" s="147">
        <v>0</v>
      </c>
      <c r="Z124" s="117">
        <v>0</v>
      </c>
      <c r="AA124" s="138" t="s">
        <v>1081</v>
      </c>
      <c r="AB124" s="53"/>
    </row>
    <row r="125" spans="2:44" ht="15.75" thickBot="1"/>
    <row r="126" spans="2:44" ht="57.75" thickBot="1">
      <c r="B126" s="148" t="s">
        <v>1082</v>
      </c>
      <c r="C126" s="119" t="s">
        <v>121</v>
      </c>
      <c r="D126" s="121" t="s">
        <v>1070</v>
      </c>
      <c r="E126" s="121" t="s">
        <v>1071</v>
      </c>
      <c r="F126" s="121" t="s">
        <v>803</v>
      </c>
      <c r="G126" s="121" t="s">
        <v>806</v>
      </c>
      <c r="H126" s="122" t="s">
        <v>804</v>
      </c>
      <c r="I126" s="149"/>
      <c r="J126" s="121" t="s">
        <v>805</v>
      </c>
      <c r="K126" s="122" t="s">
        <v>911</v>
      </c>
      <c r="L126" s="150" t="s">
        <v>614</v>
      </c>
      <c r="M126" s="124" t="s">
        <v>904</v>
      </c>
      <c r="N126" s="124" t="s">
        <v>903</v>
      </c>
      <c r="O126" s="151" t="s">
        <v>902</v>
      </c>
    </row>
    <row r="127" spans="2:44">
      <c r="B127" s="152" t="s">
        <v>1083</v>
      </c>
      <c r="C127" s="63" t="s">
        <v>13</v>
      </c>
      <c r="D127" s="133">
        <v>76</v>
      </c>
      <c r="E127" s="153"/>
      <c r="F127" s="63"/>
      <c r="G127" s="63"/>
      <c r="H127" s="539"/>
      <c r="I127" s="540"/>
      <c r="J127" s="63"/>
      <c r="K127" s="132"/>
      <c r="L127" s="154"/>
      <c r="M127" s="155"/>
      <c r="N127" s="155"/>
      <c r="O127" s="156"/>
      <c r="P127" s="53" t="s">
        <v>1084</v>
      </c>
    </row>
    <row r="128" spans="2:44">
      <c r="B128" s="157" t="s">
        <v>1085</v>
      </c>
      <c r="C128" s="155" t="s">
        <v>13</v>
      </c>
      <c r="D128" s="158"/>
      <c r="E128" s="159"/>
      <c r="F128" s="155"/>
      <c r="G128" s="155"/>
      <c r="H128" s="543"/>
      <c r="I128" s="544"/>
      <c r="J128" s="155"/>
      <c r="K128" s="154"/>
      <c r="L128" s="142">
        <v>0.11</v>
      </c>
      <c r="M128" s="39"/>
      <c r="N128" s="39"/>
      <c r="O128" s="67"/>
    </row>
    <row r="129" spans="2:30">
      <c r="B129" s="160" t="s">
        <v>1086</v>
      </c>
      <c r="C129" s="39" t="s">
        <v>13</v>
      </c>
      <c r="D129" s="39"/>
      <c r="E129" s="39">
        <v>500</v>
      </c>
      <c r="F129" s="39">
        <v>15</v>
      </c>
      <c r="G129" s="39">
        <v>15</v>
      </c>
      <c r="H129" s="543">
        <v>15</v>
      </c>
      <c r="I129" s="544"/>
      <c r="J129" s="39">
        <v>15</v>
      </c>
      <c r="K129" s="140"/>
      <c r="L129" s="140"/>
      <c r="M129" s="39"/>
      <c r="N129" s="39"/>
      <c r="O129" s="67"/>
    </row>
    <row r="130" spans="2:30">
      <c r="B130" s="160" t="s">
        <v>1087</v>
      </c>
      <c r="C130" s="39" t="s">
        <v>13</v>
      </c>
      <c r="D130" s="39"/>
      <c r="E130" s="39">
        <v>50</v>
      </c>
      <c r="F130" s="39"/>
      <c r="G130" s="39"/>
      <c r="H130" s="543"/>
      <c r="I130" s="544"/>
      <c r="J130" s="39"/>
      <c r="K130" s="140">
        <v>142</v>
      </c>
      <c r="L130" s="140"/>
      <c r="M130" s="39"/>
      <c r="N130" s="39"/>
      <c r="O130" s="67"/>
      <c r="P130" s="53" t="s">
        <v>1088</v>
      </c>
    </row>
    <row r="131" spans="2:30">
      <c r="B131" s="161" t="s">
        <v>1089</v>
      </c>
      <c r="C131" s="162" t="s">
        <v>13</v>
      </c>
      <c r="D131" s="162">
        <v>10</v>
      </c>
      <c r="E131" s="162"/>
      <c r="F131" s="162"/>
      <c r="G131" s="162"/>
      <c r="H131" s="543"/>
      <c r="I131" s="544"/>
      <c r="J131" s="162"/>
      <c r="K131" s="163"/>
      <c r="L131" s="163"/>
      <c r="M131" s="162">
        <v>5</v>
      </c>
      <c r="N131" s="162">
        <v>5</v>
      </c>
      <c r="O131" s="164">
        <v>5</v>
      </c>
    </row>
    <row r="132" spans="2:30">
      <c r="B132" s="161" t="s">
        <v>1090</v>
      </c>
      <c r="C132" s="162" t="s">
        <v>13</v>
      </c>
      <c r="D132" s="162">
        <v>1</v>
      </c>
      <c r="E132" s="162"/>
      <c r="F132" s="162"/>
      <c r="G132" s="162"/>
      <c r="H132" s="543"/>
      <c r="I132" s="544"/>
      <c r="J132" s="162"/>
      <c r="K132" s="163"/>
      <c r="L132" s="163"/>
      <c r="M132" s="162">
        <v>15</v>
      </c>
      <c r="N132" s="162">
        <v>15</v>
      </c>
      <c r="O132" s="164">
        <v>15</v>
      </c>
    </row>
    <row r="133" spans="2:30" ht="15.75" thickBot="1">
      <c r="B133" s="165" t="s">
        <v>1091</v>
      </c>
      <c r="C133" s="72" t="s">
        <v>13</v>
      </c>
      <c r="D133" s="72">
        <v>45</v>
      </c>
      <c r="E133" s="72">
        <v>120</v>
      </c>
      <c r="F133" s="72"/>
      <c r="G133" s="72"/>
      <c r="H133" s="546"/>
      <c r="I133" s="547"/>
      <c r="J133" s="72"/>
      <c r="K133" s="144"/>
      <c r="L133" s="144"/>
      <c r="M133" s="72"/>
      <c r="N133" s="72"/>
      <c r="O133" s="73"/>
      <c r="P133" s="53" t="s">
        <v>1092</v>
      </c>
    </row>
    <row r="134" spans="2:30" ht="15.75" thickBot="1"/>
    <row r="135" spans="2:30" ht="84.75" thickBot="1">
      <c r="B135" s="110" t="s">
        <v>1093</v>
      </c>
      <c r="C135" s="124" t="s">
        <v>900</v>
      </c>
      <c r="D135" s="75" t="s">
        <v>1094</v>
      </c>
      <c r="E135" s="75" t="s">
        <v>1095</v>
      </c>
      <c r="F135" s="166" t="s">
        <v>1096</v>
      </c>
    </row>
    <row r="136" spans="2:30">
      <c r="B136" s="157" t="s">
        <v>580</v>
      </c>
      <c r="C136" s="167"/>
      <c r="D136" s="168"/>
      <c r="E136" s="169" t="s">
        <v>862</v>
      </c>
      <c r="F136" s="170" t="s">
        <v>862</v>
      </c>
      <c r="G136" s="138" t="s">
        <v>1080</v>
      </c>
    </row>
    <row r="137" spans="2:30">
      <c r="B137" s="160" t="s">
        <v>586</v>
      </c>
      <c r="C137" s="169" t="s">
        <v>862</v>
      </c>
      <c r="D137" s="169" t="s">
        <v>862</v>
      </c>
      <c r="E137" s="169" t="s">
        <v>862</v>
      </c>
      <c r="F137" s="170" t="s">
        <v>862</v>
      </c>
      <c r="G137" s="138" t="s">
        <v>1078</v>
      </c>
    </row>
    <row r="138" spans="2:30" ht="15.75" thickBot="1">
      <c r="B138" s="165" t="s">
        <v>12</v>
      </c>
      <c r="C138" s="171"/>
      <c r="D138" s="171"/>
      <c r="E138" s="172" t="s">
        <v>862</v>
      </c>
      <c r="F138" s="173" t="s">
        <v>862</v>
      </c>
      <c r="G138" s="138" t="s">
        <v>1080</v>
      </c>
    </row>
    <row r="139" spans="2:30" ht="15.75" thickBot="1"/>
    <row r="140" spans="2:30" ht="84.75" thickBot="1">
      <c r="B140" s="174" t="s">
        <v>1097</v>
      </c>
      <c r="C140" s="75" t="s">
        <v>1098</v>
      </c>
      <c r="D140" s="124" t="s">
        <v>1077</v>
      </c>
      <c r="E140" s="124" t="s">
        <v>611</v>
      </c>
      <c r="F140" s="124" t="s">
        <v>1099</v>
      </c>
      <c r="G140" s="124" t="s">
        <v>1100</v>
      </c>
      <c r="H140" s="124" t="s">
        <v>907</v>
      </c>
      <c r="I140" s="549" t="s">
        <v>908</v>
      </c>
      <c r="J140" s="549"/>
      <c r="K140" s="124" t="s">
        <v>1101</v>
      </c>
      <c r="L140" s="124" t="s">
        <v>910</v>
      </c>
      <c r="M140" s="124" t="s">
        <v>900</v>
      </c>
      <c r="N140" s="124" t="s">
        <v>901</v>
      </c>
      <c r="O140" s="124" t="s">
        <v>1094</v>
      </c>
      <c r="P140" s="124" t="s">
        <v>1102</v>
      </c>
      <c r="Q140" s="550" t="s">
        <v>643</v>
      </c>
      <c r="R140" s="550"/>
      <c r="S140" s="124" t="s">
        <v>644</v>
      </c>
      <c r="T140" s="124" t="s">
        <v>646</v>
      </c>
      <c r="U140" s="124" t="s">
        <v>645</v>
      </c>
      <c r="V140" s="124" t="s">
        <v>909</v>
      </c>
      <c r="W140" s="535" t="s">
        <v>902</v>
      </c>
      <c r="X140" s="551"/>
      <c r="Y140" s="124" t="s">
        <v>903</v>
      </c>
      <c r="Z140" s="124" t="s">
        <v>904</v>
      </c>
      <c r="AA140" s="124" t="s">
        <v>905</v>
      </c>
      <c r="AB140" s="127" t="s">
        <v>906</v>
      </c>
      <c r="AC140" s="151" t="s">
        <v>1076</v>
      </c>
    </row>
    <row r="141" spans="2:30">
      <c r="B141" s="157" t="s">
        <v>580</v>
      </c>
      <c r="C141" s="175">
        <v>0</v>
      </c>
      <c r="D141" s="175">
        <v>0</v>
      </c>
      <c r="E141" s="155">
        <v>0</v>
      </c>
      <c r="F141" s="155">
        <v>155</v>
      </c>
      <c r="G141" s="155">
        <v>150</v>
      </c>
      <c r="H141" s="155">
        <v>61</v>
      </c>
      <c r="I141" s="552">
        <v>86</v>
      </c>
      <c r="J141" s="552"/>
      <c r="K141" s="155">
        <v>2.75</v>
      </c>
      <c r="L141" s="175">
        <v>0.99</v>
      </c>
      <c r="M141" s="158">
        <v>4450</v>
      </c>
      <c r="N141" s="158">
        <v>1003</v>
      </c>
      <c r="O141" s="176"/>
      <c r="P141" s="158">
        <v>225</v>
      </c>
      <c r="Q141" s="552">
        <v>519</v>
      </c>
      <c r="R141" s="552"/>
      <c r="S141" s="158">
        <v>339</v>
      </c>
      <c r="T141" s="158">
        <v>474</v>
      </c>
      <c r="U141" s="158">
        <v>354</v>
      </c>
      <c r="V141" s="158">
        <v>119</v>
      </c>
      <c r="W141" s="537">
        <v>119</v>
      </c>
      <c r="X141" s="538"/>
      <c r="Y141" s="158">
        <v>119</v>
      </c>
      <c r="Z141" s="158">
        <v>119</v>
      </c>
      <c r="AA141" s="158">
        <v>164</v>
      </c>
      <c r="AB141" s="177">
        <v>119</v>
      </c>
      <c r="AC141" s="113">
        <v>0</v>
      </c>
      <c r="AD141" s="138" t="s">
        <v>1081</v>
      </c>
    </row>
    <row r="142" spans="2:30">
      <c r="B142" s="160" t="s">
        <v>586</v>
      </c>
      <c r="C142" s="139">
        <v>0.2</v>
      </c>
      <c r="D142" s="139">
        <v>0.05</v>
      </c>
      <c r="E142" s="39">
        <v>58</v>
      </c>
      <c r="F142" s="39">
        <v>70</v>
      </c>
      <c r="G142" s="39">
        <v>284</v>
      </c>
      <c r="H142" s="39">
        <v>61</v>
      </c>
      <c r="I142" s="553">
        <v>89</v>
      </c>
      <c r="J142" s="553"/>
      <c r="K142" s="39">
        <v>0</v>
      </c>
      <c r="L142" s="139">
        <v>0.99</v>
      </c>
      <c r="M142" s="69">
        <v>6210</v>
      </c>
      <c r="N142" s="69">
        <v>1310</v>
      </c>
      <c r="O142" s="68" t="s">
        <v>862</v>
      </c>
      <c r="P142" s="69">
        <v>40</v>
      </c>
      <c r="Q142" s="553">
        <v>449</v>
      </c>
      <c r="R142" s="553"/>
      <c r="S142" s="69">
        <v>369</v>
      </c>
      <c r="T142" s="69">
        <v>309</v>
      </c>
      <c r="U142" s="69">
        <v>369</v>
      </c>
      <c r="V142" s="39">
        <v>90</v>
      </c>
      <c r="W142" s="543">
        <v>74</v>
      </c>
      <c r="X142" s="544"/>
      <c r="Y142" s="39">
        <v>74</v>
      </c>
      <c r="Z142" s="39">
        <v>119</v>
      </c>
      <c r="AA142" s="39">
        <v>54</v>
      </c>
      <c r="AB142" s="140">
        <v>144</v>
      </c>
      <c r="AC142" s="115">
        <v>0.62</v>
      </c>
      <c r="AD142" s="138" t="s">
        <v>1078</v>
      </c>
    </row>
    <row r="143" spans="2:30" ht="15.75" thickBot="1">
      <c r="B143" s="165" t="s">
        <v>12</v>
      </c>
      <c r="C143" s="143">
        <v>0.2</v>
      </c>
      <c r="D143" s="143">
        <v>0</v>
      </c>
      <c r="E143" s="72">
        <v>12</v>
      </c>
      <c r="F143" s="178">
        <v>150</v>
      </c>
      <c r="G143" s="72">
        <v>150</v>
      </c>
      <c r="H143" s="72">
        <v>54</v>
      </c>
      <c r="I143" s="554">
        <v>78</v>
      </c>
      <c r="J143" s="554"/>
      <c r="K143" s="72">
        <v>0</v>
      </c>
      <c r="L143" s="143">
        <v>0.89</v>
      </c>
      <c r="M143" s="179">
        <v>4200</v>
      </c>
      <c r="N143" s="179">
        <v>963</v>
      </c>
      <c r="O143" s="180"/>
      <c r="P143" s="179">
        <v>0</v>
      </c>
      <c r="Q143" s="554">
        <v>426</v>
      </c>
      <c r="R143" s="554"/>
      <c r="S143" s="179">
        <v>354</v>
      </c>
      <c r="T143" s="179">
        <v>294</v>
      </c>
      <c r="U143" s="179">
        <v>354</v>
      </c>
      <c r="V143" s="72">
        <v>90</v>
      </c>
      <c r="W143" s="546">
        <v>58</v>
      </c>
      <c r="X143" s="547"/>
      <c r="Y143" s="72">
        <v>98</v>
      </c>
      <c r="Z143" s="72">
        <v>58</v>
      </c>
      <c r="AA143" s="72">
        <v>128</v>
      </c>
      <c r="AB143" s="144">
        <v>98</v>
      </c>
      <c r="AC143" s="117">
        <v>0</v>
      </c>
      <c r="AD143" s="138" t="s">
        <v>1080</v>
      </c>
    </row>
    <row r="145" spans="4:4">
      <c r="D145" s="181"/>
    </row>
    <row r="146" spans="4:4">
      <c r="D146" s="181"/>
    </row>
    <row r="147" spans="4:4">
      <c r="D147" s="181"/>
    </row>
  </sheetData>
  <mergeCells count="31">
    <mergeCell ref="I142:J142"/>
    <mergeCell ref="Q142:R142"/>
    <mergeCell ref="W142:X142"/>
    <mergeCell ref="I143:J143"/>
    <mergeCell ref="Q143:R143"/>
    <mergeCell ref="W143:X143"/>
    <mergeCell ref="H133:I133"/>
    <mergeCell ref="I140:J140"/>
    <mergeCell ref="Q140:R140"/>
    <mergeCell ref="W140:X140"/>
    <mergeCell ref="I141:J141"/>
    <mergeCell ref="Q141:R141"/>
    <mergeCell ref="W141:X141"/>
    <mergeCell ref="H132:I132"/>
    <mergeCell ref="H123:I123"/>
    <mergeCell ref="P123:Q123"/>
    <mergeCell ref="W123:X123"/>
    <mergeCell ref="H124:I124"/>
    <mergeCell ref="P124:Q124"/>
    <mergeCell ref="W124:X124"/>
    <mergeCell ref="H127:I127"/>
    <mergeCell ref="H128:I128"/>
    <mergeCell ref="H129:I129"/>
    <mergeCell ref="H130:I130"/>
    <mergeCell ref="H131:I131"/>
    <mergeCell ref="H121:I121"/>
    <mergeCell ref="P121:Q121"/>
    <mergeCell ref="W121:X121"/>
    <mergeCell ref="H122:I122"/>
    <mergeCell ref="P122:Q122"/>
    <mergeCell ref="W122:X122"/>
  </mergeCells>
  <conditionalFormatting sqref="F3:F114">
    <cfRule type="colorScale" priority="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:G114"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3:I114">
    <cfRule type="colorScale" priority="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3:J114"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3:K114">
    <cfRule type="colorScale" priority="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3:L114"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3:M114">
    <cfRule type="colorScale" priority="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3:N114"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3:O114"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3:Q114"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3:R114">
    <cfRule type="colorScale" priority="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3:S114"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3:T114">
    <cfRule type="colorScale" priority="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:U114"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3:W114">
    <cfRule type="colorScale" priority="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3:X114"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Y3:Y114">
    <cfRule type="colorScale" priority="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Z3:Z114"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A3:AA114">
    <cfRule type="colorScale" priority="6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22:C124"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2:D124"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22:E124"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22:F124"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22:G124"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22:J124"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22:K124"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122:L124"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122:M124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22:O124"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122:P124"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122:R124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122:S124"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122:T124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122:U124"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122:V124"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22:H124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122:X124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122:N124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Y122:Y124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Z122:Z124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41:C143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41:D143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41:E143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41:F143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41:G143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41:H143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41:J143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41:K143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141:L143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141:M143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141:N143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141:P143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141:R143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141:S143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141:T143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141:U143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141:V143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141:W143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Y141:Y143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Z141:Z143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A141:AA143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B141:AB143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C141:AC14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29"/>
  <sheetViews>
    <sheetView showGridLines="0" workbookViewId="0">
      <selection activeCell="B8" sqref="B8"/>
    </sheetView>
  </sheetViews>
  <sheetFormatPr defaultRowHeight="15"/>
  <cols>
    <col min="1" max="1" width="2.85546875" customWidth="1"/>
    <col min="2" max="2" width="22.85546875" bestFit="1" customWidth="1"/>
    <col min="3" max="3" width="10.85546875" bestFit="1" customWidth="1"/>
    <col min="4" max="4" width="3.7109375" bestFit="1" customWidth="1"/>
    <col min="5" max="5" width="54.140625" bestFit="1" customWidth="1"/>
  </cols>
  <sheetData>
    <row r="2" spans="2:5" ht="70.5" customHeight="1">
      <c r="B2" t="s">
        <v>705</v>
      </c>
      <c r="C2" t="s">
        <v>1358</v>
      </c>
      <c r="D2" s="209" t="s">
        <v>1359</v>
      </c>
      <c r="E2" t="s">
        <v>440</v>
      </c>
    </row>
    <row r="3" spans="2:5">
      <c r="B3" s="210" t="s">
        <v>1360</v>
      </c>
      <c r="C3" s="211" t="s">
        <v>626</v>
      </c>
      <c r="D3" s="212"/>
      <c r="E3" s="210" t="s">
        <v>328</v>
      </c>
    </row>
    <row r="4" spans="2:5">
      <c r="B4" s="210" t="s">
        <v>1361</v>
      </c>
      <c r="C4" s="211" t="s">
        <v>626</v>
      </c>
      <c r="D4" s="326" t="s">
        <v>1362</v>
      </c>
      <c r="E4" s="210" t="s">
        <v>1363</v>
      </c>
    </row>
    <row r="5" spans="2:5">
      <c r="B5" s="210" t="s">
        <v>701</v>
      </c>
      <c r="C5" s="211" t="s">
        <v>626</v>
      </c>
      <c r="D5" s="218" t="s">
        <v>626</v>
      </c>
      <c r="E5" s="210" t="s">
        <v>1363</v>
      </c>
    </row>
    <row r="6" spans="2:5">
      <c r="B6" s="210" t="s">
        <v>1364</v>
      </c>
      <c r="C6" s="211" t="s">
        <v>626</v>
      </c>
      <c r="D6" s="326" t="s">
        <v>1362</v>
      </c>
      <c r="E6" s="210" t="s">
        <v>1363</v>
      </c>
    </row>
    <row r="7" spans="2:5">
      <c r="B7" s="216" t="s">
        <v>1365</v>
      </c>
      <c r="C7" s="217" t="s">
        <v>1416</v>
      </c>
      <c r="D7" s="218" t="s">
        <v>626</v>
      </c>
      <c r="E7" s="216" t="s">
        <v>1366</v>
      </c>
    </row>
    <row r="8" spans="2:5">
      <c r="B8" s="223" t="s">
        <v>1367</v>
      </c>
      <c r="C8" s="224" t="s">
        <v>1481</v>
      </c>
      <c r="D8" s="326" t="s">
        <v>1362</v>
      </c>
      <c r="E8" s="223" t="s">
        <v>1366</v>
      </c>
    </row>
    <row r="9" spans="2:5">
      <c r="B9" s="223" t="s">
        <v>1368</v>
      </c>
      <c r="C9" s="224" t="s">
        <v>1481</v>
      </c>
      <c r="D9" s="326" t="s">
        <v>1362</v>
      </c>
      <c r="E9" s="223" t="s">
        <v>1366</v>
      </c>
    </row>
    <row r="10" spans="2:5">
      <c r="B10" s="223" t="s">
        <v>1369</v>
      </c>
      <c r="C10" s="224" t="s">
        <v>1481</v>
      </c>
      <c r="D10" s="326" t="s">
        <v>1362</v>
      </c>
      <c r="E10" s="223" t="s">
        <v>1366</v>
      </c>
    </row>
    <row r="11" spans="2:5">
      <c r="B11" s="223" t="s">
        <v>1370</v>
      </c>
      <c r="C11" s="224" t="s">
        <v>1481</v>
      </c>
      <c r="D11" s="326" t="s">
        <v>1362</v>
      </c>
      <c r="E11" s="223" t="s">
        <v>1366</v>
      </c>
    </row>
    <row r="12" spans="2:5">
      <c r="B12" s="210" t="s">
        <v>1371</v>
      </c>
      <c r="C12" s="211" t="s">
        <v>626</v>
      </c>
      <c r="D12" s="218" t="s">
        <v>626</v>
      </c>
      <c r="E12" s="210" t="s">
        <v>1372</v>
      </c>
    </row>
    <row r="13" spans="2:5">
      <c r="B13" s="210" t="s">
        <v>1373</v>
      </c>
      <c r="C13" s="211" t="s">
        <v>626</v>
      </c>
      <c r="D13" s="218" t="s">
        <v>626</v>
      </c>
      <c r="E13" s="210" t="s">
        <v>1372</v>
      </c>
    </row>
    <row r="14" spans="2:5">
      <c r="B14" s="210" t="s">
        <v>1374</v>
      </c>
      <c r="C14" s="211" t="s">
        <v>626</v>
      </c>
      <c r="D14" s="326" t="s">
        <v>1362</v>
      </c>
      <c r="E14" s="210" t="s">
        <v>1372</v>
      </c>
    </row>
    <row r="15" spans="2:5">
      <c r="B15" s="210" t="s">
        <v>701</v>
      </c>
      <c r="C15" s="211" t="s">
        <v>626</v>
      </c>
      <c r="D15" s="326" t="s">
        <v>1362</v>
      </c>
      <c r="E15" s="210" t="s">
        <v>1372</v>
      </c>
    </row>
    <row r="16" spans="2:5">
      <c r="B16" s="210" t="s">
        <v>1375</v>
      </c>
      <c r="C16" s="211" t="s">
        <v>626</v>
      </c>
      <c r="D16" s="326" t="s">
        <v>1362</v>
      </c>
      <c r="E16" s="210" t="s">
        <v>1372</v>
      </c>
    </row>
    <row r="17" spans="2:5">
      <c r="B17" s="210" t="s">
        <v>1376</v>
      </c>
      <c r="C17" s="211" t="s">
        <v>1443</v>
      </c>
      <c r="D17" s="326" t="s">
        <v>1362</v>
      </c>
      <c r="E17" s="210" t="s">
        <v>1377</v>
      </c>
    </row>
    <row r="18" spans="2:5">
      <c r="B18" s="210" t="s">
        <v>1378</v>
      </c>
      <c r="C18" s="211" t="s">
        <v>1443</v>
      </c>
      <c r="D18" s="326" t="s">
        <v>1362</v>
      </c>
      <c r="E18" s="210" t="s">
        <v>1377</v>
      </c>
    </row>
    <row r="19" spans="2:5">
      <c r="B19" s="210" t="s">
        <v>1379</v>
      </c>
      <c r="C19" s="211" t="s">
        <v>1443</v>
      </c>
      <c r="D19" s="326" t="s">
        <v>1362</v>
      </c>
      <c r="E19" s="210" t="s">
        <v>1377</v>
      </c>
    </row>
    <row r="20" spans="2:5">
      <c r="B20" s="210" t="s">
        <v>1380</v>
      </c>
      <c r="C20" s="211" t="s">
        <v>1443</v>
      </c>
      <c r="D20" s="326" t="s">
        <v>1362</v>
      </c>
      <c r="E20" s="210" t="s">
        <v>1377</v>
      </c>
    </row>
    <row r="21" spans="2:5">
      <c r="B21" s="210" t="s">
        <v>1381</v>
      </c>
      <c r="C21" s="211" t="s">
        <v>1443</v>
      </c>
      <c r="D21" s="326" t="s">
        <v>1362</v>
      </c>
      <c r="E21" s="210" t="s">
        <v>1377</v>
      </c>
    </row>
    <row r="22" spans="2:5">
      <c r="B22" s="216" t="s">
        <v>1361</v>
      </c>
      <c r="C22" s="217" t="s">
        <v>1416</v>
      </c>
      <c r="D22" s="218" t="s">
        <v>626</v>
      </c>
      <c r="E22" s="216" t="s">
        <v>1382</v>
      </c>
    </row>
    <row r="23" spans="2:5">
      <c r="B23" s="216" t="s">
        <v>1373</v>
      </c>
      <c r="C23" s="217" t="s">
        <v>1416</v>
      </c>
      <c r="D23" s="218" t="s">
        <v>626</v>
      </c>
      <c r="E23" s="216" t="s">
        <v>1382</v>
      </c>
    </row>
    <row r="24" spans="2:5">
      <c r="B24" s="223" t="s">
        <v>701</v>
      </c>
      <c r="C24" s="224" t="s">
        <v>1481</v>
      </c>
      <c r="D24" s="326" t="s">
        <v>1362</v>
      </c>
      <c r="E24" s="223" t="s">
        <v>1382</v>
      </c>
    </row>
    <row r="25" spans="2:5">
      <c r="B25" s="223" t="s">
        <v>1383</v>
      </c>
      <c r="C25" s="224" t="s">
        <v>1481</v>
      </c>
      <c r="D25" s="326" t="s">
        <v>1362</v>
      </c>
      <c r="E25" s="223" t="s">
        <v>1382</v>
      </c>
    </row>
    <row r="26" spans="2:5">
      <c r="B26" s="223" t="s">
        <v>1375</v>
      </c>
      <c r="C26" s="224" t="s">
        <v>1481</v>
      </c>
      <c r="D26" s="326" t="s">
        <v>1362</v>
      </c>
      <c r="E26" s="223" t="s">
        <v>1382</v>
      </c>
    </row>
    <row r="27" spans="2:5" s="214" customFormat="1" ht="15" customHeight="1">
      <c r="B27" s="210" t="s">
        <v>1384</v>
      </c>
      <c r="C27" s="211" t="s">
        <v>1901</v>
      </c>
      <c r="D27" s="326" t="s">
        <v>1362</v>
      </c>
      <c r="E27" s="213" t="s">
        <v>1385</v>
      </c>
    </row>
    <row r="28" spans="2:5" s="214" customFormat="1" ht="15" customHeight="1">
      <c r="B28" s="210" t="s">
        <v>1386</v>
      </c>
      <c r="C28" s="211" t="s">
        <v>1447</v>
      </c>
      <c r="D28" s="218" t="s">
        <v>626</v>
      </c>
      <c r="E28" s="210" t="s">
        <v>1385</v>
      </c>
    </row>
    <row r="29" spans="2:5" s="214" customFormat="1" ht="15" customHeight="1">
      <c r="B29" s="210" t="s">
        <v>1371</v>
      </c>
      <c r="C29" s="211" t="s">
        <v>1447</v>
      </c>
      <c r="D29" s="218" t="s">
        <v>626</v>
      </c>
      <c r="E29" s="210" t="s">
        <v>1385</v>
      </c>
    </row>
    <row r="30" spans="2:5" s="214" customFormat="1" ht="15" customHeight="1">
      <c r="B30" s="223" t="s">
        <v>1374</v>
      </c>
      <c r="C30" s="224" t="s">
        <v>1481</v>
      </c>
      <c r="D30" s="326" t="s">
        <v>1362</v>
      </c>
      <c r="E30" s="223" t="s">
        <v>1385</v>
      </c>
    </row>
    <row r="31" spans="2:5" s="214" customFormat="1" ht="15" customHeight="1">
      <c r="B31" s="223" t="s">
        <v>1387</v>
      </c>
      <c r="C31" s="224" t="s">
        <v>1481</v>
      </c>
      <c r="D31" s="326" t="s">
        <v>1362</v>
      </c>
      <c r="E31" s="223" t="s">
        <v>1385</v>
      </c>
    </row>
    <row r="32" spans="2:5" s="214" customFormat="1" ht="15" customHeight="1">
      <c r="B32" s="223" t="s">
        <v>1388</v>
      </c>
      <c r="C32" s="224" t="s">
        <v>1481</v>
      </c>
      <c r="D32" s="326" t="s">
        <v>1362</v>
      </c>
      <c r="E32" s="223" t="s">
        <v>1385</v>
      </c>
    </row>
    <row r="33" spans="2:5" s="214" customFormat="1" ht="15" customHeight="1">
      <c r="B33" s="223" t="s">
        <v>1389</v>
      </c>
      <c r="C33" s="224" t="s">
        <v>1481</v>
      </c>
      <c r="D33" s="326" t="s">
        <v>1362</v>
      </c>
      <c r="E33" s="223" t="s">
        <v>1385</v>
      </c>
    </row>
    <row r="34" spans="2:5" s="214" customFormat="1" ht="15" customHeight="1">
      <c r="B34" s="223" t="s">
        <v>1390</v>
      </c>
      <c r="C34" s="224" t="s">
        <v>1481</v>
      </c>
      <c r="D34" s="326" t="s">
        <v>1362</v>
      </c>
      <c r="E34" s="223" t="s">
        <v>1385</v>
      </c>
    </row>
    <row r="35" spans="2:5" s="214" customFormat="1" ht="15" customHeight="1">
      <c r="B35" s="210" t="s">
        <v>1391</v>
      </c>
      <c r="C35" s="211" t="s">
        <v>1443</v>
      </c>
      <c r="D35" s="326" t="s">
        <v>1362</v>
      </c>
      <c r="E35" s="210" t="s">
        <v>1392</v>
      </c>
    </row>
    <row r="36" spans="2:5" s="214" customFormat="1" ht="15" customHeight="1">
      <c r="B36" s="210" t="s">
        <v>1371</v>
      </c>
      <c r="C36" s="211" t="s">
        <v>1443</v>
      </c>
      <c r="D36" s="326" t="s">
        <v>1362</v>
      </c>
      <c r="E36" s="210" t="s">
        <v>1392</v>
      </c>
    </row>
    <row r="37" spans="2:5">
      <c r="B37" s="210" t="s">
        <v>1373</v>
      </c>
      <c r="C37" s="211" t="s">
        <v>1443</v>
      </c>
      <c r="D37" s="326" t="s">
        <v>1362</v>
      </c>
      <c r="E37" s="210" t="s">
        <v>1392</v>
      </c>
    </row>
    <row r="38" spans="2:5">
      <c r="B38" s="223" t="s">
        <v>1393</v>
      </c>
      <c r="C38" s="224" t="s">
        <v>1481</v>
      </c>
      <c r="D38" s="326" t="s">
        <v>1362</v>
      </c>
      <c r="E38" s="223" t="s">
        <v>1392</v>
      </c>
    </row>
    <row r="39" spans="2:5">
      <c r="B39" s="210" t="s">
        <v>1394</v>
      </c>
      <c r="C39" s="211" t="s">
        <v>1443</v>
      </c>
      <c r="D39" s="326" t="s">
        <v>1362</v>
      </c>
      <c r="E39" s="210" t="s">
        <v>1392</v>
      </c>
    </row>
    <row r="40" spans="2:5">
      <c r="B40" s="327" t="s">
        <v>1367</v>
      </c>
      <c r="C40" s="328" t="s">
        <v>1443</v>
      </c>
      <c r="D40" s="326" t="s">
        <v>1362</v>
      </c>
      <c r="E40" s="327" t="s">
        <v>1395</v>
      </c>
    </row>
    <row r="41" spans="2:5">
      <c r="B41" s="327" t="s">
        <v>1368</v>
      </c>
      <c r="C41" s="328" t="s">
        <v>1443</v>
      </c>
      <c r="D41" s="326" t="s">
        <v>1362</v>
      </c>
      <c r="E41" s="327" t="s">
        <v>1395</v>
      </c>
    </row>
    <row r="42" spans="2:5">
      <c r="B42" s="327" t="s">
        <v>1396</v>
      </c>
      <c r="C42" s="328" t="s">
        <v>1443</v>
      </c>
      <c r="D42" s="326" t="s">
        <v>1362</v>
      </c>
      <c r="E42" s="327" t="s">
        <v>1395</v>
      </c>
    </row>
    <row r="43" spans="2:5">
      <c r="B43" s="327" t="s">
        <v>1370</v>
      </c>
      <c r="C43" s="328" t="s">
        <v>1443</v>
      </c>
      <c r="D43" s="326" t="s">
        <v>1362</v>
      </c>
      <c r="E43" s="327" t="s">
        <v>1395</v>
      </c>
    </row>
    <row r="44" spans="2:5">
      <c r="B44" s="327" t="s">
        <v>1397</v>
      </c>
      <c r="C44" s="211" t="s">
        <v>626</v>
      </c>
      <c r="D44" s="326" t="s">
        <v>1362</v>
      </c>
      <c r="E44" s="327" t="s">
        <v>1398</v>
      </c>
    </row>
    <row r="45" spans="2:5">
      <c r="B45" s="327" t="s">
        <v>1399</v>
      </c>
      <c r="C45" s="211" t="s">
        <v>626</v>
      </c>
      <c r="D45" s="218" t="s">
        <v>626</v>
      </c>
      <c r="E45" s="327" t="s">
        <v>1398</v>
      </c>
    </row>
    <row r="46" spans="2:5">
      <c r="B46" s="327" t="s">
        <v>1400</v>
      </c>
      <c r="C46" s="211" t="s">
        <v>626</v>
      </c>
      <c r="D46" s="326" t="s">
        <v>1362</v>
      </c>
      <c r="E46" s="327" t="s">
        <v>1398</v>
      </c>
    </row>
    <row r="47" spans="2:5">
      <c r="B47" s="327" t="s">
        <v>1401</v>
      </c>
      <c r="C47" s="211" t="s">
        <v>626</v>
      </c>
      <c r="D47" s="326" t="s">
        <v>1362</v>
      </c>
      <c r="E47" s="327" t="s">
        <v>1398</v>
      </c>
    </row>
    <row r="48" spans="2:5">
      <c r="B48" s="210" t="s">
        <v>1402</v>
      </c>
      <c r="C48" s="211" t="s">
        <v>626</v>
      </c>
      <c r="D48" s="326" t="s">
        <v>1362</v>
      </c>
      <c r="E48" s="210" t="s">
        <v>1403</v>
      </c>
    </row>
    <row r="49" spans="2:5">
      <c r="B49" s="210" t="s">
        <v>1404</v>
      </c>
      <c r="C49" s="211" t="s">
        <v>626</v>
      </c>
      <c r="D49" s="326" t="s">
        <v>1362</v>
      </c>
      <c r="E49" s="210" t="s">
        <v>1403</v>
      </c>
    </row>
    <row r="50" spans="2:5">
      <c r="B50" s="210" t="s">
        <v>1405</v>
      </c>
      <c r="C50" s="211" t="s">
        <v>626</v>
      </c>
      <c r="D50" s="326" t="s">
        <v>1362</v>
      </c>
      <c r="E50" s="210" t="s">
        <v>1403</v>
      </c>
    </row>
    <row r="51" spans="2:5">
      <c r="B51" s="210" t="s">
        <v>1399</v>
      </c>
      <c r="C51" s="211" t="s">
        <v>626</v>
      </c>
      <c r="D51" s="326" t="s">
        <v>1362</v>
      </c>
      <c r="E51" s="210" t="s">
        <v>1403</v>
      </c>
    </row>
    <row r="52" spans="2:5">
      <c r="B52" s="210" t="s">
        <v>1406</v>
      </c>
      <c r="C52" s="211" t="s">
        <v>626</v>
      </c>
      <c r="D52" s="326" t="s">
        <v>1362</v>
      </c>
      <c r="E52" s="210" t="s">
        <v>1403</v>
      </c>
    </row>
    <row r="53" spans="2:5">
      <c r="B53" s="210" t="s">
        <v>1407</v>
      </c>
      <c r="C53" s="215" t="s">
        <v>626</v>
      </c>
      <c r="D53" s="326" t="s">
        <v>1362</v>
      </c>
      <c r="E53" s="210" t="s">
        <v>1403</v>
      </c>
    </row>
    <row r="54" spans="2:5">
      <c r="B54" s="210" t="s">
        <v>1408</v>
      </c>
      <c r="C54" s="211" t="s">
        <v>626</v>
      </c>
      <c r="D54" s="326" t="s">
        <v>1362</v>
      </c>
      <c r="E54" s="210" t="s">
        <v>1403</v>
      </c>
    </row>
    <row r="55" spans="2:5">
      <c r="B55" s="210" t="s">
        <v>1388</v>
      </c>
      <c r="C55" s="211" t="s">
        <v>626</v>
      </c>
      <c r="D55" s="326" t="s">
        <v>1362</v>
      </c>
      <c r="E55" s="210" t="s">
        <v>1409</v>
      </c>
    </row>
    <row r="56" spans="2:5">
      <c r="B56" s="210" t="s">
        <v>1390</v>
      </c>
      <c r="C56" s="211" t="s">
        <v>626</v>
      </c>
      <c r="D56" s="326" t="s">
        <v>1362</v>
      </c>
      <c r="E56" s="210" t="s">
        <v>1409</v>
      </c>
    </row>
    <row r="57" spans="2:5">
      <c r="B57" s="223" t="s">
        <v>1410</v>
      </c>
      <c r="C57" s="224" t="s">
        <v>1481</v>
      </c>
      <c r="D57" s="326" t="s">
        <v>1362</v>
      </c>
      <c r="E57" s="223" t="s">
        <v>1411</v>
      </c>
    </row>
    <row r="58" spans="2:5">
      <c r="B58" s="223" t="s">
        <v>1389</v>
      </c>
      <c r="C58" s="224" t="s">
        <v>1481</v>
      </c>
      <c r="D58" s="326" t="s">
        <v>1362</v>
      </c>
      <c r="E58" s="223" t="s">
        <v>1411</v>
      </c>
    </row>
    <row r="59" spans="2:5">
      <c r="B59" s="216" t="s">
        <v>1412</v>
      </c>
      <c r="C59" s="217" t="s">
        <v>1416</v>
      </c>
      <c r="D59" s="218" t="s">
        <v>626</v>
      </c>
      <c r="E59" s="216" t="s">
        <v>1411</v>
      </c>
    </row>
    <row r="60" spans="2:5">
      <c r="B60" s="223" t="s">
        <v>1413</v>
      </c>
      <c r="C60" s="224" t="s">
        <v>1481</v>
      </c>
      <c r="D60" s="326" t="s">
        <v>1362</v>
      </c>
      <c r="E60" s="223" t="s">
        <v>1411</v>
      </c>
    </row>
    <row r="61" spans="2:5">
      <c r="B61" s="223" t="s">
        <v>1374</v>
      </c>
      <c r="C61" s="224" t="s">
        <v>1481</v>
      </c>
      <c r="D61" s="326" t="s">
        <v>1362</v>
      </c>
      <c r="E61" s="223" t="s">
        <v>1414</v>
      </c>
    </row>
    <row r="62" spans="2:5">
      <c r="B62" s="216" t="s">
        <v>1415</v>
      </c>
      <c r="C62" s="217" t="s">
        <v>1416</v>
      </c>
      <c r="D62" s="218" t="s">
        <v>626</v>
      </c>
      <c r="E62" s="216" t="s">
        <v>1599</v>
      </c>
    </row>
    <row r="63" spans="2:5">
      <c r="B63" s="216" t="s">
        <v>1417</v>
      </c>
      <c r="C63" s="217" t="s">
        <v>1416</v>
      </c>
      <c r="D63" s="218" t="s">
        <v>626</v>
      </c>
      <c r="E63" s="216" t="s">
        <v>1418</v>
      </c>
    </row>
    <row r="64" spans="2:5">
      <c r="B64" s="210" t="s">
        <v>1368</v>
      </c>
      <c r="C64" s="211" t="s">
        <v>1443</v>
      </c>
      <c r="D64" s="326" t="s">
        <v>1362</v>
      </c>
      <c r="E64" s="210" t="s">
        <v>1418</v>
      </c>
    </row>
    <row r="65" spans="2:5">
      <c r="B65" s="223" t="s">
        <v>1396</v>
      </c>
      <c r="C65" s="224" t="s">
        <v>1481</v>
      </c>
      <c r="D65" s="326" t="s">
        <v>1362</v>
      </c>
      <c r="E65" s="223" t="s">
        <v>1418</v>
      </c>
    </row>
    <row r="66" spans="2:5">
      <c r="B66" s="216" t="s">
        <v>1419</v>
      </c>
      <c r="C66" s="217" t="s">
        <v>1416</v>
      </c>
      <c r="D66" s="218" t="s">
        <v>626</v>
      </c>
      <c r="E66" s="216" t="s">
        <v>1420</v>
      </c>
    </row>
    <row r="67" spans="2:5">
      <c r="B67" s="223" t="s">
        <v>1421</v>
      </c>
      <c r="C67" s="224" t="s">
        <v>1481</v>
      </c>
      <c r="D67" s="326" t="s">
        <v>1362</v>
      </c>
      <c r="E67" s="223" t="s">
        <v>1420</v>
      </c>
    </row>
    <row r="68" spans="2:5">
      <c r="B68" s="223" t="s">
        <v>1422</v>
      </c>
      <c r="C68" s="224" t="s">
        <v>1481</v>
      </c>
      <c r="D68" s="326" t="s">
        <v>1362</v>
      </c>
      <c r="E68" s="223" t="s">
        <v>1420</v>
      </c>
    </row>
    <row r="69" spans="2:5">
      <c r="B69" s="216" t="s">
        <v>1423</v>
      </c>
      <c r="C69" s="217" t="s">
        <v>1416</v>
      </c>
      <c r="D69" s="218" t="s">
        <v>626</v>
      </c>
      <c r="E69" s="216" t="s">
        <v>1420</v>
      </c>
    </row>
    <row r="70" spans="2:5">
      <c r="B70" s="216" t="s">
        <v>1424</v>
      </c>
      <c r="C70" s="217" t="s">
        <v>1416</v>
      </c>
      <c r="D70" s="218" t="s">
        <v>626</v>
      </c>
      <c r="E70" s="216" t="s">
        <v>1420</v>
      </c>
    </row>
    <row r="71" spans="2:5">
      <c r="B71" s="223" t="s">
        <v>1425</v>
      </c>
      <c r="C71" s="224" t="s">
        <v>1481</v>
      </c>
      <c r="D71" s="326" t="s">
        <v>1362</v>
      </c>
      <c r="E71" s="223" t="s">
        <v>1426</v>
      </c>
    </row>
    <row r="72" spans="2:5">
      <c r="B72" s="216" t="s">
        <v>1427</v>
      </c>
      <c r="C72" s="217" t="s">
        <v>1416</v>
      </c>
      <c r="D72" s="218" t="s">
        <v>626</v>
      </c>
      <c r="E72" s="216" t="s">
        <v>1428</v>
      </c>
    </row>
    <row r="73" spans="2:5">
      <c r="B73" s="329" t="s">
        <v>1397</v>
      </c>
      <c r="C73" s="224" t="s">
        <v>1481</v>
      </c>
      <c r="D73" s="326" t="s">
        <v>1362</v>
      </c>
      <c r="E73" s="329" t="s">
        <v>1428</v>
      </c>
    </row>
    <row r="74" spans="2:5">
      <c r="B74" s="223" t="s">
        <v>1429</v>
      </c>
      <c r="C74" s="224" t="s">
        <v>1481</v>
      </c>
      <c r="D74" s="326" t="s">
        <v>1362</v>
      </c>
      <c r="E74" s="223" t="s">
        <v>1428</v>
      </c>
    </row>
    <row r="75" spans="2:5">
      <c r="B75" s="216" t="s">
        <v>1399</v>
      </c>
      <c r="C75" s="217" t="s">
        <v>1416</v>
      </c>
      <c r="D75" s="218" t="s">
        <v>626</v>
      </c>
      <c r="E75" s="216" t="s">
        <v>1428</v>
      </c>
    </row>
    <row r="76" spans="2:5">
      <c r="B76" s="223" t="s">
        <v>1370</v>
      </c>
      <c r="C76" s="224" t="s">
        <v>1481</v>
      </c>
      <c r="D76" s="326" t="s">
        <v>1362</v>
      </c>
      <c r="E76" s="223" t="s">
        <v>1430</v>
      </c>
    </row>
    <row r="77" spans="2:5">
      <c r="B77" s="216" t="s">
        <v>1431</v>
      </c>
      <c r="C77" s="217" t="s">
        <v>1416</v>
      </c>
      <c r="D77" s="218" t="s">
        <v>626</v>
      </c>
      <c r="E77" s="216" t="s">
        <v>1431</v>
      </c>
    </row>
    <row r="78" spans="2:5">
      <c r="B78" s="223" t="s">
        <v>1432</v>
      </c>
      <c r="C78" s="224" t="s">
        <v>1481</v>
      </c>
      <c r="D78" s="326" t="s">
        <v>1362</v>
      </c>
      <c r="E78" s="223" t="s">
        <v>1431</v>
      </c>
    </row>
    <row r="79" spans="2:5">
      <c r="B79" s="216" t="s">
        <v>1433</v>
      </c>
      <c r="C79" s="217" t="s">
        <v>1416</v>
      </c>
      <c r="D79" s="218" t="s">
        <v>626</v>
      </c>
      <c r="E79" s="216" t="s">
        <v>1431</v>
      </c>
    </row>
    <row r="80" spans="2:5">
      <c r="B80" s="210" t="s">
        <v>1434</v>
      </c>
      <c r="C80" s="211" t="s">
        <v>626</v>
      </c>
      <c r="D80" s="218" t="s">
        <v>626</v>
      </c>
      <c r="E80" s="210" t="s">
        <v>1431</v>
      </c>
    </row>
    <row r="81" spans="2:5">
      <c r="B81" s="223" t="s">
        <v>1435</v>
      </c>
      <c r="C81" s="224" t="s">
        <v>1481</v>
      </c>
      <c r="D81" s="326" t="s">
        <v>1362</v>
      </c>
      <c r="E81" s="223" t="s">
        <v>1436</v>
      </c>
    </row>
    <row r="82" spans="2:5">
      <c r="B82" s="210" t="s">
        <v>1437</v>
      </c>
      <c r="C82" s="211" t="s">
        <v>626</v>
      </c>
      <c r="D82" s="218" t="s">
        <v>626</v>
      </c>
      <c r="E82" s="210" t="s">
        <v>1438</v>
      </c>
    </row>
    <row r="83" spans="2:5">
      <c r="B83" s="210" t="s">
        <v>1439</v>
      </c>
      <c r="C83" s="211" t="s">
        <v>626</v>
      </c>
      <c r="D83" s="220" t="s">
        <v>626</v>
      </c>
      <c r="E83" s="210" t="s">
        <v>730</v>
      </c>
    </row>
    <row r="84" spans="2:5">
      <c r="B84" s="210" t="s">
        <v>1440</v>
      </c>
      <c r="C84" s="211" t="s">
        <v>626</v>
      </c>
      <c r="D84" s="212"/>
      <c r="E84" s="210" t="s">
        <v>1441</v>
      </c>
    </row>
    <row r="85" spans="2:5">
      <c r="B85" s="223" t="s">
        <v>1442</v>
      </c>
      <c r="C85" s="224" t="s">
        <v>1481</v>
      </c>
      <c r="D85" s="326" t="s">
        <v>1362</v>
      </c>
      <c r="E85" s="223" t="s">
        <v>1444</v>
      </c>
    </row>
    <row r="86" spans="2:5">
      <c r="B86" s="223" t="s">
        <v>1445</v>
      </c>
      <c r="C86" s="224" t="s">
        <v>1481</v>
      </c>
      <c r="D86" s="326" t="s">
        <v>1362</v>
      </c>
      <c r="E86" s="223" t="s">
        <v>1444</v>
      </c>
    </row>
    <row r="87" spans="2:5">
      <c r="B87" s="216" t="s">
        <v>1446</v>
      </c>
      <c r="C87" s="217" t="s">
        <v>1416</v>
      </c>
      <c r="D87" s="218" t="s">
        <v>626</v>
      </c>
      <c r="E87" s="216" t="s">
        <v>1444</v>
      </c>
    </row>
    <row r="88" spans="2:5">
      <c r="B88" s="216" t="s">
        <v>1448</v>
      </c>
      <c r="C88" s="217" t="s">
        <v>1416</v>
      </c>
      <c r="D88" s="218" t="s">
        <v>626</v>
      </c>
      <c r="E88" s="216" t="s">
        <v>1444</v>
      </c>
    </row>
    <row r="89" spans="2:5">
      <c r="B89" s="219" t="s">
        <v>1393</v>
      </c>
      <c r="C89" s="211" t="s">
        <v>1902</v>
      </c>
      <c r="D89" s="326" t="s">
        <v>1362</v>
      </c>
      <c r="E89" s="219" t="s">
        <v>1449</v>
      </c>
    </row>
    <row r="90" spans="2:5">
      <c r="B90" s="219" t="s">
        <v>1450</v>
      </c>
      <c r="C90" s="211" t="s">
        <v>1443</v>
      </c>
      <c r="D90" s="326" t="s">
        <v>1362</v>
      </c>
      <c r="E90" s="219" t="s">
        <v>1449</v>
      </c>
    </row>
    <row r="91" spans="2:5">
      <c r="B91" s="210" t="s">
        <v>1451</v>
      </c>
      <c r="C91" s="211" t="s">
        <v>1443</v>
      </c>
      <c r="D91" s="326" t="s">
        <v>1362</v>
      </c>
      <c r="E91" s="210" t="s">
        <v>1449</v>
      </c>
    </row>
    <row r="92" spans="2:5">
      <c r="B92" s="221" t="s">
        <v>1452</v>
      </c>
      <c r="C92" s="217" t="s">
        <v>1416</v>
      </c>
      <c r="D92" s="218" t="s">
        <v>626</v>
      </c>
      <c r="E92" s="221" t="s">
        <v>1449</v>
      </c>
    </row>
    <row r="93" spans="2:5">
      <c r="B93" s="221" t="s">
        <v>1453</v>
      </c>
      <c r="C93" s="217" t="s">
        <v>1416</v>
      </c>
      <c r="D93" s="218" t="s">
        <v>626</v>
      </c>
      <c r="E93" s="221" t="s">
        <v>1449</v>
      </c>
    </row>
    <row r="94" spans="2:5">
      <c r="B94" s="329" t="s">
        <v>1387</v>
      </c>
      <c r="C94" s="224" t="s">
        <v>1481</v>
      </c>
      <c r="D94" s="326" t="s">
        <v>1362</v>
      </c>
      <c r="E94" s="223" t="s">
        <v>1454</v>
      </c>
    </row>
    <row r="95" spans="2:5">
      <c r="B95" s="219" t="s">
        <v>696</v>
      </c>
      <c r="C95" s="211" t="s">
        <v>626</v>
      </c>
      <c r="D95" s="218" t="s">
        <v>626</v>
      </c>
      <c r="E95" s="210" t="s">
        <v>1455</v>
      </c>
    </row>
    <row r="96" spans="2:5">
      <c r="B96" s="219" t="s">
        <v>1456</v>
      </c>
      <c r="C96" s="211" t="s">
        <v>626</v>
      </c>
      <c r="D96" s="326" t="s">
        <v>1362</v>
      </c>
      <c r="E96" s="210" t="s">
        <v>1455</v>
      </c>
    </row>
    <row r="97" spans="2:5">
      <c r="B97" s="221" t="s">
        <v>1457</v>
      </c>
      <c r="C97" s="217" t="s">
        <v>1416</v>
      </c>
      <c r="D97" s="218" t="s">
        <v>626</v>
      </c>
      <c r="E97" s="216" t="s">
        <v>1458</v>
      </c>
    </row>
    <row r="98" spans="2:5">
      <c r="B98" s="329" t="s">
        <v>1459</v>
      </c>
      <c r="C98" s="224" t="s">
        <v>1481</v>
      </c>
      <c r="D98" s="326" t="s">
        <v>1362</v>
      </c>
      <c r="E98" s="223" t="s">
        <v>1458</v>
      </c>
    </row>
    <row r="99" spans="2:5">
      <c r="B99" s="329" t="s">
        <v>1460</v>
      </c>
      <c r="C99" s="224" t="s">
        <v>1481</v>
      </c>
      <c r="D99" s="326" t="s">
        <v>1362</v>
      </c>
      <c r="E99" s="223" t="s">
        <v>1461</v>
      </c>
    </row>
    <row r="100" spans="2:5">
      <c r="B100" s="329" t="s">
        <v>704</v>
      </c>
      <c r="C100" s="224" t="s">
        <v>1481</v>
      </c>
      <c r="D100" s="326" t="s">
        <v>1362</v>
      </c>
      <c r="E100" s="329" t="s">
        <v>1461</v>
      </c>
    </row>
    <row r="101" spans="2:5">
      <c r="B101" s="216" t="s">
        <v>1462</v>
      </c>
      <c r="C101" s="217" t="s">
        <v>1416</v>
      </c>
      <c r="D101" s="218" t="s">
        <v>626</v>
      </c>
      <c r="E101" s="216" t="s">
        <v>1461</v>
      </c>
    </row>
    <row r="102" spans="2:5">
      <c r="B102" s="329" t="s">
        <v>701</v>
      </c>
      <c r="C102" s="224" t="s">
        <v>1481</v>
      </c>
      <c r="D102" s="326" t="s">
        <v>1362</v>
      </c>
      <c r="E102" s="329" t="s">
        <v>1461</v>
      </c>
    </row>
    <row r="103" spans="2:5">
      <c r="B103" s="223" t="s">
        <v>702</v>
      </c>
      <c r="C103" s="224" t="s">
        <v>1481</v>
      </c>
      <c r="D103" s="326" t="s">
        <v>1362</v>
      </c>
      <c r="E103" s="223" t="s">
        <v>1463</v>
      </c>
    </row>
    <row r="104" spans="2:5">
      <c r="B104" s="216" t="s">
        <v>1464</v>
      </c>
      <c r="C104" s="217" t="s">
        <v>1416</v>
      </c>
      <c r="D104" s="218" t="s">
        <v>626</v>
      </c>
      <c r="E104" s="216" t="s">
        <v>1465</v>
      </c>
    </row>
    <row r="105" spans="2:5">
      <c r="B105" s="221" t="s">
        <v>1466</v>
      </c>
      <c r="C105" s="217" t="s">
        <v>1416</v>
      </c>
      <c r="D105" s="218" t="s">
        <v>626</v>
      </c>
      <c r="E105" s="216" t="s">
        <v>1465</v>
      </c>
    </row>
    <row r="106" spans="2:5">
      <c r="B106" s="219" t="s">
        <v>1467</v>
      </c>
      <c r="C106" s="211" t="s">
        <v>626</v>
      </c>
      <c r="D106" s="218" t="s">
        <v>626</v>
      </c>
      <c r="E106" s="210" t="s">
        <v>1468</v>
      </c>
    </row>
    <row r="107" spans="2:5">
      <c r="B107" s="210" t="s">
        <v>1469</v>
      </c>
      <c r="C107" s="211" t="s">
        <v>626</v>
      </c>
      <c r="D107" s="212"/>
      <c r="E107" s="210" t="s">
        <v>1470</v>
      </c>
    </row>
    <row r="108" spans="2:5">
      <c r="B108" s="210" t="s">
        <v>1471</v>
      </c>
      <c r="C108" s="211" t="s">
        <v>626</v>
      </c>
      <c r="D108" s="212"/>
      <c r="E108" s="210" t="s">
        <v>1470</v>
      </c>
    </row>
    <row r="109" spans="2:5">
      <c r="B109" s="210" t="s">
        <v>1472</v>
      </c>
      <c r="C109" s="211" t="s">
        <v>626</v>
      </c>
      <c r="D109" s="218" t="s">
        <v>626</v>
      </c>
      <c r="E109" s="210" t="s">
        <v>1473</v>
      </c>
    </row>
    <row r="110" spans="2:5">
      <c r="B110" s="210" t="s">
        <v>1474</v>
      </c>
      <c r="C110" s="211" t="s">
        <v>1443</v>
      </c>
      <c r="D110" s="326" t="s">
        <v>1362</v>
      </c>
      <c r="E110" s="210" t="s">
        <v>1475</v>
      </c>
    </row>
    <row r="111" spans="2:5">
      <c r="B111" s="329" t="s">
        <v>1476</v>
      </c>
      <c r="C111" s="224" t="s">
        <v>1481</v>
      </c>
      <c r="D111" s="225" t="s">
        <v>1362</v>
      </c>
      <c r="E111" s="223" t="s">
        <v>1477</v>
      </c>
    </row>
    <row r="112" spans="2:5">
      <c r="B112" s="329" t="s">
        <v>1478</v>
      </c>
      <c r="C112" s="224" t="s">
        <v>1481</v>
      </c>
      <c r="D112" s="326" t="s">
        <v>1362</v>
      </c>
      <c r="E112" s="223" t="s">
        <v>1477</v>
      </c>
    </row>
    <row r="113" spans="2:5">
      <c r="B113" s="221" t="s">
        <v>1479</v>
      </c>
      <c r="C113" s="217" t="s">
        <v>1416</v>
      </c>
      <c r="D113" s="218" t="s">
        <v>626</v>
      </c>
      <c r="E113" s="216" t="s">
        <v>1477</v>
      </c>
    </row>
    <row r="114" spans="2:5">
      <c r="B114" s="223" t="s">
        <v>1480</v>
      </c>
      <c r="C114" s="224" t="s">
        <v>1481</v>
      </c>
      <c r="D114" s="225" t="s">
        <v>1362</v>
      </c>
      <c r="E114" s="223" t="s">
        <v>669</v>
      </c>
    </row>
    <row r="115" spans="2:5">
      <c r="B115" s="221" t="s">
        <v>706</v>
      </c>
      <c r="C115" s="217" t="s">
        <v>1416</v>
      </c>
      <c r="D115" s="220" t="s">
        <v>626</v>
      </c>
      <c r="E115" s="221" t="s">
        <v>669</v>
      </c>
    </row>
    <row r="116" spans="2:5">
      <c r="B116" s="219" t="s">
        <v>1482</v>
      </c>
      <c r="C116" s="211" t="s">
        <v>626</v>
      </c>
      <c r="D116" s="222"/>
      <c r="E116" s="219" t="s">
        <v>1483</v>
      </c>
    </row>
    <row r="117" spans="2:5">
      <c r="B117" s="221" t="s">
        <v>1484</v>
      </c>
      <c r="C117" s="217" t="s">
        <v>1416</v>
      </c>
      <c r="D117" s="220" t="s">
        <v>626</v>
      </c>
      <c r="E117" s="221" t="s">
        <v>1485</v>
      </c>
    </row>
    <row r="118" spans="2:5">
      <c r="B118" s="329" t="s">
        <v>1486</v>
      </c>
      <c r="C118" s="224" t="s">
        <v>1481</v>
      </c>
      <c r="D118" s="326" t="s">
        <v>1362</v>
      </c>
      <c r="E118" s="329" t="s">
        <v>1485</v>
      </c>
    </row>
    <row r="119" spans="2:5">
      <c r="B119" s="329" t="s">
        <v>1487</v>
      </c>
      <c r="C119" s="224" t="s">
        <v>1481</v>
      </c>
      <c r="D119" s="326" t="s">
        <v>1362</v>
      </c>
      <c r="E119" s="329" t="s">
        <v>1485</v>
      </c>
    </row>
    <row r="120" spans="2:5">
      <c r="B120" s="219" t="s">
        <v>1488</v>
      </c>
      <c r="C120" s="211" t="s">
        <v>626</v>
      </c>
      <c r="D120" s="225" t="s">
        <v>1362</v>
      </c>
      <c r="E120" s="219" t="s">
        <v>1489</v>
      </c>
    </row>
    <row r="121" spans="2:5">
      <c r="B121" s="329" t="s">
        <v>1490</v>
      </c>
      <c r="C121" s="224" t="s">
        <v>1481</v>
      </c>
      <c r="D121" s="326" t="s">
        <v>1362</v>
      </c>
      <c r="E121" s="329" t="s">
        <v>1491</v>
      </c>
    </row>
    <row r="122" spans="2:5">
      <c r="B122" s="221" t="s">
        <v>1492</v>
      </c>
      <c r="C122" s="217" t="s">
        <v>1416</v>
      </c>
      <c r="D122" s="218" t="s">
        <v>626</v>
      </c>
      <c r="E122" s="221" t="s">
        <v>1491</v>
      </c>
    </row>
    <row r="123" spans="2:5">
      <c r="B123" s="329" t="s">
        <v>1379</v>
      </c>
      <c r="C123" s="224" t="s">
        <v>1481</v>
      </c>
      <c r="D123" s="326" t="s">
        <v>1362</v>
      </c>
      <c r="E123" s="329" t="s">
        <v>1491</v>
      </c>
    </row>
    <row r="124" spans="2:5">
      <c r="B124" s="221" t="s">
        <v>1493</v>
      </c>
      <c r="C124" s="217" t="s">
        <v>1416</v>
      </c>
      <c r="D124" s="218" t="s">
        <v>626</v>
      </c>
      <c r="E124" s="221" t="s">
        <v>1491</v>
      </c>
    </row>
    <row r="125" spans="2:5">
      <c r="B125" s="221" t="s">
        <v>1494</v>
      </c>
      <c r="C125" s="217" t="s">
        <v>1416</v>
      </c>
      <c r="D125" s="220" t="s">
        <v>626</v>
      </c>
      <c r="E125" s="221" t="s">
        <v>1495</v>
      </c>
    </row>
    <row r="126" spans="2:5">
      <c r="B126" s="221" t="s">
        <v>1496</v>
      </c>
      <c r="C126" s="217" t="s">
        <v>1416</v>
      </c>
      <c r="D126" s="218" t="s">
        <v>626</v>
      </c>
      <c r="E126" s="221" t="s">
        <v>1497</v>
      </c>
    </row>
    <row r="127" spans="2:5">
      <c r="B127" s="329" t="s">
        <v>1498</v>
      </c>
      <c r="C127" s="224" t="s">
        <v>1481</v>
      </c>
      <c r="D127" s="326" t="s">
        <v>1362</v>
      </c>
      <c r="E127" s="329" t="s">
        <v>1497</v>
      </c>
    </row>
    <row r="128" spans="2:5">
      <c r="B128" s="221" t="s">
        <v>1499</v>
      </c>
      <c r="C128" s="217" t="s">
        <v>1416</v>
      </c>
      <c r="D128" s="218" t="s">
        <v>626</v>
      </c>
      <c r="E128" s="221" t="s">
        <v>1500</v>
      </c>
    </row>
    <row r="129" spans="2:5">
      <c r="B129" s="219" t="s">
        <v>1501</v>
      </c>
      <c r="C129" s="330" t="s">
        <v>1447</v>
      </c>
      <c r="D129" s="218" t="s">
        <v>626</v>
      </c>
      <c r="E129" s="219" t="s">
        <v>1441</v>
      </c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98"/>
  <sheetViews>
    <sheetView showGridLines="0" workbookViewId="0"/>
  </sheetViews>
  <sheetFormatPr defaultRowHeight="15"/>
  <cols>
    <col min="1" max="1" width="2.85546875" style="227" customWidth="1"/>
    <col min="2" max="2" width="23.7109375" style="227" bestFit="1" customWidth="1"/>
    <col min="3" max="3" width="8.7109375" style="227" bestFit="1" customWidth="1"/>
    <col min="4" max="4" width="16.7109375" style="227" bestFit="1" customWidth="1"/>
    <col min="5" max="5" width="21.42578125" style="227" bestFit="1" customWidth="1"/>
    <col min="6" max="16384" width="9.140625" style="227"/>
  </cols>
  <sheetData>
    <row r="2" spans="2:7">
      <c r="B2" s="226" t="s">
        <v>1502</v>
      </c>
      <c r="C2" s="226" t="s">
        <v>1503</v>
      </c>
      <c r="D2" s="226" t="s">
        <v>440</v>
      </c>
      <c r="E2" s="226" t="s">
        <v>707</v>
      </c>
      <c r="F2" s="226" t="s">
        <v>1504</v>
      </c>
    </row>
    <row r="3" spans="2:7">
      <c r="B3" s="228" t="s">
        <v>1505</v>
      </c>
      <c r="C3" s="229">
        <v>112</v>
      </c>
      <c r="D3" s="228" t="s">
        <v>1506</v>
      </c>
      <c r="E3" s="228" t="s">
        <v>1507</v>
      </c>
      <c r="F3" s="230">
        <v>0.13200000000000001</v>
      </c>
      <c r="G3" s="231"/>
    </row>
    <row r="4" spans="2:7">
      <c r="B4" s="228" t="s">
        <v>1508</v>
      </c>
      <c r="C4" s="229">
        <v>227</v>
      </c>
      <c r="D4" s="228"/>
      <c r="E4" s="228"/>
      <c r="F4" s="228"/>
    </row>
    <row r="5" spans="2:7">
      <c r="B5" s="232" t="s">
        <v>1509</v>
      </c>
      <c r="C5" s="233">
        <v>62</v>
      </c>
      <c r="D5" s="232"/>
      <c r="E5" s="232"/>
      <c r="F5" s="232"/>
    </row>
    <row r="6" spans="2:7">
      <c r="B6" s="232" t="s">
        <v>1510</v>
      </c>
      <c r="C6" s="233">
        <v>95</v>
      </c>
      <c r="D6" s="232" t="s">
        <v>1511</v>
      </c>
      <c r="E6" s="232" t="s">
        <v>1512</v>
      </c>
      <c r="F6" s="234">
        <v>0.35199999999999998</v>
      </c>
    </row>
    <row r="7" spans="2:7">
      <c r="B7" s="228" t="s">
        <v>1513</v>
      </c>
      <c r="C7" s="229">
        <v>182</v>
      </c>
      <c r="D7" s="228" t="s">
        <v>1514</v>
      </c>
      <c r="E7" s="228" t="s">
        <v>1515</v>
      </c>
      <c r="F7" s="228"/>
      <c r="G7" s="228"/>
    </row>
    <row r="8" spans="2:7">
      <c r="B8" s="228" t="s">
        <v>1516</v>
      </c>
      <c r="C8" s="229">
        <v>176</v>
      </c>
      <c r="D8" s="228"/>
      <c r="E8" s="228"/>
      <c r="F8" s="228"/>
    </row>
    <row r="9" spans="2:7">
      <c r="B9" s="232" t="s">
        <v>1517</v>
      </c>
      <c r="C9" s="233">
        <v>62</v>
      </c>
      <c r="D9" s="232"/>
      <c r="E9" s="232"/>
      <c r="F9" s="232"/>
    </row>
    <row r="10" spans="2:7">
      <c r="B10" s="228" t="s">
        <v>1518</v>
      </c>
      <c r="C10" s="229">
        <v>227</v>
      </c>
      <c r="D10" s="228"/>
      <c r="E10" s="228"/>
      <c r="F10" s="228"/>
    </row>
    <row r="11" spans="2:7">
      <c r="B11" s="228" t="s">
        <v>1519</v>
      </c>
      <c r="C11" s="229">
        <v>182</v>
      </c>
      <c r="D11" s="228"/>
      <c r="E11" s="228"/>
      <c r="F11" s="228"/>
    </row>
    <row r="12" spans="2:7">
      <c r="B12" s="232" t="s">
        <v>1520</v>
      </c>
      <c r="C12" s="233">
        <v>41</v>
      </c>
      <c r="D12" s="232"/>
      <c r="E12" s="232"/>
      <c r="F12" s="232"/>
    </row>
    <row r="13" spans="2:7">
      <c r="B13" s="228" t="s">
        <v>1521</v>
      </c>
      <c r="C13" s="229">
        <v>207</v>
      </c>
      <c r="D13" s="228"/>
      <c r="E13" s="228"/>
      <c r="F13" s="228"/>
    </row>
    <row r="14" spans="2:7">
      <c r="B14" s="228" t="s">
        <v>1522</v>
      </c>
      <c r="C14" s="229">
        <v>196</v>
      </c>
      <c r="D14" s="228"/>
      <c r="E14" s="228"/>
      <c r="F14" s="228"/>
    </row>
    <row r="15" spans="2:7">
      <c r="B15" s="228" t="s">
        <v>1523</v>
      </c>
      <c r="C15" s="229"/>
      <c r="D15" s="228"/>
      <c r="E15" s="228"/>
      <c r="F15" s="228"/>
    </row>
    <row r="16" spans="2:7">
      <c r="B16" s="228" t="s">
        <v>1524</v>
      </c>
      <c r="C16" s="229">
        <v>227</v>
      </c>
      <c r="D16" s="228"/>
      <c r="E16" s="228"/>
      <c r="F16" s="228"/>
    </row>
    <row r="17" spans="2:8">
      <c r="B17" s="228" t="s">
        <v>1525</v>
      </c>
      <c r="C17" s="229">
        <v>142</v>
      </c>
      <c r="D17" s="228"/>
      <c r="E17" s="228"/>
      <c r="F17" s="228"/>
    </row>
    <row r="18" spans="2:8">
      <c r="B18" s="228" t="s">
        <v>1526</v>
      </c>
      <c r="C18" s="229">
        <v>162</v>
      </c>
      <c r="D18" s="228"/>
      <c r="E18" s="228"/>
      <c r="F18" s="228"/>
    </row>
    <row r="19" spans="2:8">
      <c r="B19" s="228" t="s">
        <v>1527</v>
      </c>
      <c r="C19" s="229">
        <v>122</v>
      </c>
      <c r="D19" s="228"/>
      <c r="E19" s="228"/>
      <c r="F19" s="228"/>
    </row>
    <row r="20" spans="2:8">
      <c r="B20" s="232" t="s">
        <v>1528</v>
      </c>
      <c r="C20" s="233">
        <v>62</v>
      </c>
      <c r="D20" s="232" t="s">
        <v>1529</v>
      </c>
      <c r="E20" s="232" t="s">
        <v>1530</v>
      </c>
      <c r="F20" s="234">
        <v>0.154</v>
      </c>
      <c r="G20" s="231"/>
      <c r="H20" s="231"/>
    </row>
    <row r="21" spans="2:8">
      <c r="B21" s="228" t="s">
        <v>1531</v>
      </c>
      <c r="C21" s="229">
        <v>142</v>
      </c>
      <c r="D21" s="228"/>
      <c r="E21" s="228"/>
      <c r="F21" s="228"/>
    </row>
    <row r="22" spans="2:8">
      <c r="B22" s="228" t="s">
        <v>1532</v>
      </c>
      <c r="C22" s="229">
        <v>162</v>
      </c>
      <c r="D22" s="228" t="s">
        <v>1533</v>
      </c>
      <c r="E22" s="228" t="s">
        <v>1534</v>
      </c>
      <c r="F22" s="235">
        <v>0.44</v>
      </c>
    </row>
    <row r="23" spans="2:8">
      <c r="B23" s="228" t="s">
        <v>1535</v>
      </c>
      <c r="C23" s="229">
        <v>202</v>
      </c>
      <c r="D23" s="228"/>
      <c r="E23" s="228"/>
      <c r="F23" s="228"/>
    </row>
    <row r="24" spans="2:8">
      <c r="B24" s="228" t="s">
        <v>1536</v>
      </c>
      <c r="C24" s="229">
        <v>227</v>
      </c>
      <c r="D24" s="228"/>
      <c r="E24" s="228"/>
      <c r="F24" s="228"/>
    </row>
    <row r="25" spans="2:8">
      <c r="B25" s="228" t="s">
        <v>1537</v>
      </c>
      <c r="C25" s="229">
        <v>227</v>
      </c>
      <c r="D25" s="228"/>
      <c r="E25" s="228"/>
      <c r="F25" s="228"/>
    </row>
    <row r="26" spans="2:8">
      <c r="B26" s="228" t="s">
        <v>1538</v>
      </c>
      <c r="C26" s="229">
        <v>227</v>
      </c>
      <c r="D26" s="228"/>
      <c r="E26" s="228"/>
      <c r="F26" s="228"/>
    </row>
    <row r="27" spans="2:8">
      <c r="B27" s="228" t="s">
        <v>1539</v>
      </c>
      <c r="C27" s="229">
        <v>182</v>
      </c>
      <c r="D27" s="228" t="s">
        <v>762</v>
      </c>
      <c r="E27" s="228" t="s">
        <v>1540</v>
      </c>
      <c r="F27" s="230">
        <v>6.0499999999999998E-2</v>
      </c>
    </row>
    <row r="28" spans="2:8">
      <c r="B28" s="228" t="s">
        <v>1541</v>
      </c>
      <c r="C28" s="229">
        <v>122</v>
      </c>
      <c r="D28" s="228" t="s">
        <v>1506</v>
      </c>
      <c r="E28" s="228" t="s">
        <v>1507</v>
      </c>
      <c r="F28" s="230">
        <v>0.154</v>
      </c>
    </row>
    <row r="29" spans="2:8">
      <c r="B29" s="228" t="s">
        <v>1542</v>
      </c>
      <c r="C29" s="229">
        <v>227</v>
      </c>
      <c r="D29" s="228"/>
      <c r="E29" s="228"/>
      <c r="F29" s="228"/>
    </row>
    <row r="30" spans="2:8">
      <c r="B30" s="232" t="s">
        <v>1543</v>
      </c>
      <c r="C30" s="233">
        <v>21</v>
      </c>
      <c r="D30" s="232"/>
      <c r="E30" s="232"/>
      <c r="F30" s="232"/>
    </row>
    <row r="31" spans="2:8">
      <c r="B31" s="228" t="s">
        <v>1544</v>
      </c>
      <c r="C31" s="229">
        <v>142</v>
      </c>
      <c r="D31" s="228"/>
      <c r="E31" s="228"/>
      <c r="F31" s="228"/>
      <c r="G31" s="231"/>
    </row>
    <row r="32" spans="2:8">
      <c r="B32" s="232" t="s">
        <v>1545</v>
      </c>
      <c r="C32" s="233">
        <v>62</v>
      </c>
      <c r="D32" s="232"/>
      <c r="E32" s="232"/>
      <c r="F32" s="232"/>
    </row>
    <row r="33" spans="2:7">
      <c r="B33" s="232" t="s">
        <v>1546</v>
      </c>
      <c r="C33" s="233">
        <v>62</v>
      </c>
      <c r="D33" s="232"/>
      <c r="E33" s="232"/>
      <c r="F33" s="232"/>
    </row>
    <row r="34" spans="2:7">
      <c r="B34" s="232" t="s">
        <v>1547</v>
      </c>
      <c r="C34" s="233">
        <v>95</v>
      </c>
      <c r="D34" s="232"/>
      <c r="E34" s="232"/>
      <c r="F34" s="232"/>
    </row>
    <row r="35" spans="2:7">
      <c r="B35" s="228" t="s">
        <v>1548</v>
      </c>
      <c r="C35" s="229">
        <v>142</v>
      </c>
      <c r="D35" s="228"/>
      <c r="E35" s="228"/>
      <c r="F35" s="228"/>
      <c r="G35" s="231"/>
    </row>
    <row r="36" spans="2:7">
      <c r="B36" s="228" t="s">
        <v>1549</v>
      </c>
      <c r="C36" s="229">
        <v>227</v>
      </c>
      <c r="D36" s="228"/>
      <c r="E36" s="228"/>
      <c r="F36" s="228"/>
    </row>
    <row r="37" spans="2:7">
      <c r="B37" s="228" t="s">
        <v>1550</v>
      </c>
      <c r="C37" s="229">
        <v>227</v>
      </c>
      <c r="D37" s="228"/>
      <c r="E37" s="228"/>
      <c r="F37" s="228"/>
    </row>
    <row r="38" spans="2:7">
      <c r="B38" s="228" t="s">
        <v>1551</v>
      </c>
      <c r="C38" s="229">
        <v>122</v>
      </c>
      <c r="D38" s="228"/>
      <c r="E38" s="228"/>
      <c r="F38" s="228"/>
    </row>
    <row r="39" spans="2:7">
      <c r="B39" s="228" t="s">
        <v>1552</v>
      </c>
      <c r="C39" s="229">
        <v>222</v>
      </c>
      <c r="D39" s="228"/>
      <c r="E39" s="228"/>
      <c r="F39" s="228"/>
    </row>
    <row r="40" spans="2:7">
      <c r="B40" s="228" t="s">
        <v>1553</v>
      </c>
      <c r="C40" s="229">
        <v>122</v>
      </c>
      <c r="D40" s="228" t="s">
        <v>1506</v>
      </c>
      <c r="E40" s="228" t="s">
        <v>1507</v>
      </c>
      <c r="F40" s="230">
        <v>0.13200000000000001</v>
      </c>
      <c r="G40" s="231"/>
    </row>
    <row r="41" spans="2:7">
      <c r="B41" s="228" t="s">
        <v>1554</v>
      </c>
      <c r="C41" s="229"/>
      <c r="D41" s="228"/>
      <c r="E41" s="228"/>
      <c r="F41" s="228"/>
    </row>
    <row r="42" spans="2:7">
      <c r="B42" s="228" t="s">
        <v>1555</v>
      </c>
      <c r="C42" s="229">
        <v>112</v>
      </c>
      <c r="D42" s="228"/>
      <c r="E42" s="228"/>
      <c r="F42" s="228"/>
    </row>
    <row r="43" spans="2:7">
      <c r="B43" s="228" t="s">
        <v>1556</v>
      </c>
      <c r="C43" s="229">
        <v>196</v>
      </c>
      <c r="D43" s="228"/>
      <c r="E43" s="228"/>
      <c r="F43" s="228"/>
    </row>
    <row r="44" spans="2:7">
      <c r="B44" s="232" t="s">
        <v>1557</v>
      </c>
      <c r="C44" s="233">
        <v>41</v>
      </c>
      <c r="D44" s="232"/>
      <c r="E44" s="232"/>
      <c r="F44" s="232"/>
    </row>
    <row r="45" spans="2:7">
      <c r="B45" s="232" t="s">
        <v>1558</v>
      </c>
      <c r="C45" s="233">
        <v>21</v>
      </c>
      <c r="D45" s="232"/>
      <c r="E45" s="232"/>
      <c r="F45" s="232"/>
    </row>
    <row r="46" spans="2:7">
      <c r="B46" s="228" t="s">
        <v>1559</v>
      </c>
      <c r="C46" s="229">
        <v>182</v>
      </c>
      <c r="D46" s="228"/>
      <c r="E46" s="228"/>
      <c r="F46" s="228"/>
    </row>
    <row r="47" spans="2:7">
      <c r="B47" s="228" t="s">
        <v>1560</v>
      </c>
      <c r="C47" s="229"/>
      <c r="D47" s="228"/>
      <c r="E47" s="228"/>
      <c r="F47" s="228"/>
    </row>
    <row r="48" spans="2:7">
      <c r="B48" s="228" t="s">
        <v>1561</v>
      </c>
      <c r="C48" s="229">
        <v>202</v>
      </c>
      <c r="D48" s="228"/>
      <c r="E48" s="228"/>
      <c r="F48" s="228"/>
    </row>
    <row r="49" spans="2:8">
      <c r="B49" s="228" t="s">
        <v>1562</v>
      </c>
      <c r="C49" s="229">
        <v>182</v>
      </c>
      <c r="D49" s="228" t="s">
        <v>762</v>
      </c>
      <c r="E49" s="228" t="s">
        <v>1540</v>
      </c>
      <c r="F49" s="230">
        <v>6.0499999999999998E-2</v>
      </c>
    </row>
    <row r="50" spans="2:8">
      <c r="B50" s="228" t="s">
        <v>1563</v>
      </c>
      <c r="C50" s="229">
        <v>112</v>
      </c>
      <c r="D50" s="228" t="s">
        <v>1564</v>
      </c>
      <c r="E50" s="228" t="s">
        <v>1565</v>
      </c>
      <c r="F50" s="235">
        <v>2</v>
      </c>
      <c r="G50" s="231"/>
    </row>
    <row r="51" spans="2:8">
      <c r="B51" s="228" t="s">
        <v>1566</v>
      </c>
      <c r="C51" s="229">
        <v>222</v>
      </c>
      <c r="D51" s="228"/>
      <c r="E51" s="228"/>
      <c r="F51" s="228"/>
    </row>
    <row r="52" spans="2:8">
      <c r="B52" s="232" t="s">
        <v>1567</v>
      </c>
      <c r="C52" s="233">
        <v>21</v>
      </c>
      <c r="D52" s="232"/>
      <c r="E52" s="232"/>
      <c r="F52" s="232"/>
    </row>
    <row r="53" spans="2:8">
      <c r="B53" s="228" t="s">
        <v>1568</v>
      </c>
      <c r="C53" s="229">
        <v>227</v>
      </c>
      <c r="D53" s="228"/>
      <c r="E53" s="228"/>
      <c r="F53" s="228"/>
    </row>
    <row r="54" spans="2:8">
      <c r="B54" s="228" t="s">
        <v>1569</v>
      </c>
      <c r="C54" s="229">
        <v>222</v>
      </c>
      <c r="D54" s="228"/>
      <c r="E54" s="228"/>
      <c r="F54" s="228"/>
      <c r="G54" s="231"/>
    </row>
    <row r="55" spans="2:8">
      <c r="B55" s="228" t="s">
        <v>1570</v>
      </c>
      <c r="C55" s="229"/>
      <c r="D55" s="228"/>
      <c r="E55" s="228"/>
      <c r="F55" s="228"/>
    </row>
    <row r="56" spans="2:8">
      <c r="B56" s="232" t="s">
        <v>1571</v>
      </c>
      <c r="C56" s="233">
        <v>21</v>
      </c>
      <c r="D56" s="232"/>
      <c r="E56" s="232"/>
      <c r="F56" s="232"/>
      <c r="G56" s="231"/>
    </row>
    <row r="57" spans="2:8">
      <c r="B57" s="228" t="s">
        <v>1572</v>
      </c>
      <c r="C57" s="229">
        <v>227</v>
      </c>
      <c r="D57" s="228"/>
      <c r="E57" s="228"/>
      <c r="F57" s="228"/>
      <c r="G57" s="231"/>
      <c r="H57" s="231"/>
    </row>
    <row r="58" spans="2:8">
      <c r="B58" s="232" t="s">
        <v>1573</v>
      </c>
      <c r="C58" s="233">
        <v>62</v>
      </c>
      <c r="D58" s="232" t="s">
        <v>1506</v>
      </c>
      <c r="E58" s="232" t="s">
        <v>1574</v>
      </c>
      <c r="F58" s="236">
        <v>0.15</v>
      </c>
      <c r="G58" s="231"/>
      <c r="H58" s="231"/>
    </row>
    <row r="59" spans="2:8" ht="15" customHeight="1">
      <c r="B59" s="228" t="s">
        <v>1575</v>
      </c>
      <c r="C59" s="229">
        <v>122</v>
      </c>
      <c r="D59" s="228"/>
      <c r="E59" s="228"/>
      <c r="F59" s="228"/>
    </row>
    <row r="60" spans="2:8">
      <c r="B60" s="228" t="s">
        <v>1576</v>
      </c>
      <c r="C60" s="229">
        <v>122</v>
      </c>
      <c r="D60" s="228" t="s">
        <v>739</v>
      </c>
      <c r="E60" s="228" t="s">
        <v>1577</v>
      </c>
      <c r="F60" s="235">
        <v>1.1000000000000001</v>
      </c>
    </row>
    <row r="61" spans="2:8">
      <c r="B61" s="228" t="s">
        <v>1578</v>
      </c>
      <c r="C61" s="229">
        <v>162</v>
      </c>
      <c r="D61" s="228" t="s">
        <v>1579</v>
      </c>
      <c r="E61" s="228" t="s">
        <v>1580</v>
      </c>
      <c r="F61" s="235">
        <v>1.1000000000000001</v>
      </c>
    </row>
    <row r="62" spans="2:8">
      <c r="B62" s="228" t="s">
        <v>1581</v>
      </c>
      <c r="C62" s="229">
        <v>207</v>
      </c>
      <c r="D62" s="228"/>
      <c r="E62" s="228"/>
      <c r="F62" s="228"/>
    </row>
    <row r="63" spans="2:8">
      <c r="B63" s="228" t="s">
        <v>1582</v>
      </c>
      <c r="C63" s="229">
        <v>182</v>
      </c>
      <c r="D63" s="228" t="s">
        <v>762</v>
      </c>
      <c r="E63" s="228" t="s">
        <v>1540</v>
      </c>
      <c r="F63" s="230">
        <v>6.0499999999999998E-2</v>
      </c>
    </row>
    <row r="64" spans="2:8">
      <c r="B64" s="228" t="s">
        <v>1583</v>
      </c>
      <c r="C64" s="229">
        <v>227</v>
      </c>
      <c r="D64" s="228"/>
      <c r="E64" s="228"/>
      <c r="F64" s="228"/>
    </row>
    <row r="65" spans="2:7">
      <c r="B65" s="232" t="s">
        <v>1584</v>
      </c>
      <c r="C65" s="233">
        <v>95</v>
      </c>
      <c r="D65" s="232"/>
      <c r="E65" s="232"/>
      <c r="F65" s="232"/>
    </row>
    <row r="66" spans="2:7">
      <c r="B66" s="232" t="s">
        <v>1585</v>
      </c>
      <c r="C66" s="233">
        <v>95</v>
      </c>
      <c r="D66" s="232"/>
      <c r="E66" s="232"/>
      <c r="F66" s="236"/>
    </row>
    <row r="67" spans="2:7">
      <c r="B67" s="232" t="s">
        <v>1586</v>
      </c>
      <c r="C67" s="233">
        <v>89</v>
      </c>
      <c r="D67" s="232"/>
      <c r="E67" s="232"/>
      <c r="F67" s="232"/>
    </row>
    <row r="68" spans="2:7">
      <c r="B68" s="232" t="s">
        <v>1587</v>
      </c>
      <c r="C68" s="233">
        <v>95</v>
      </c>
      <c r="D68" s="232"/>
      <c r="E68" s="232"/>
      <c r="F68" s="232"/>
    </row>
    <row r="69" spans="2:7">
      <c r="B69" s="228" t="s">
        <v>1588</v>
      </c>
      <c r="C69" s="229">
        <v>122</v>
      </c>
      <c r="D69" s="228" t="s">
        <v>1589</v>
      </c>
      <c r="E69" s="228" t="s">
        <v>1590</v>
      </c>
      <c r="F69" s="228"/>
    </row>
    <row r="70" spans="2:7">
      <c r="B70" s="232" t="s">
        <v>1591</v>
      </c>
      <c r="C70" s="233">
        <v>41</v>
      </c>
      <c r="D70" s="232"/>
      <c r="E70" s="232"/>
      <c r="F70" s="232"/>
      <c r="G70" s="231"/>
    </row>
    <row r="71" spans="2:7">
      <c r="B71" s="228" t="s">
        <v>1592</v>
      </c>
      <c r="C71" s="229">
        <v>227</v>
      </c>
      <c r="D71" s="228"/>
      <c r="E71" s="228"/>
      <c r="F71" s="228"/>
    </row>
    <row r="72" spans="2:7">
      <c r="B72" s="232" t="s">
        <v>1593</v>
      </c>
      <c r="C72" s="233">
        <v>62</v>
      </c>
      <c r="D72" s="232"/>
      <c r="E72" s="232"/>
      <c r="F72" s="232"/>
    </row>
    <row r="73" spans="2:7">
      <c r="B73" s="228" t="s">
        <v>1594</v>
      </c>
      <c r="C73" s="229">
        <v>227</v>
      </c>
      <c r="D73" s="228"/>
      <c r="E73" s="228"/>
      <c r="F73" s="228"/>
    </row>
    <row r="74" spans="2:7">
      <c r="B74" s="232" t="s">
        <v>1595</v>
      </c>
      <c r="C74" s="233">
        <v>41</v>
      </c>
      <c r="D74" s="232"/>
      <c r="E74" s="232"/>
      <c r="F74" s="232"/>
    </row>
    <row r="75" spans="2:7">
      <c r="B75" s="228" t="s">
        <v>1596</v>
      </c>
      <c r="C75" s="229">
        <v>182</v>
      </c>
      <c r="D75" s="228" t="s">
        <v>1468</v>
      </c>
      <c r="E75" s="228" t="s">
        <v>1597</v>
      </c>
      <c r="F75" s="235"/>
    </row>
    <row r="76" spans="2:7">
      <c r="B76" s="228" t="s">
        <v>1598</v>
      </c>
      <c r="C76" s="229">
        <v>122</v>
      </c>
      <c r="D76" s="228" t="s">
        <v>1599</v>
      </c>
      <c r="E76" s="228" t="s">
        <v>1600</v>
      </c>
      <c r="F76" s="228"/>
    </row>
    <row r="77" spans="2:7">
      <c r="B77" s="228" t="s">
        <v>1601</v>
      </c>
      <c r="C77" s="229">
        <v>227</v>
      </c>
      <c r="D77" s="228"/>
      <c r="E77" s="228"/>
      <c r="F77" s="228"/>
    </row>
    <row r="78" spans="2:7">
      <c r="B78" s="228" t="s">
        <v>1602</v>
      </c>
      <c r="C78" s="229">
        <v>227</v>
      </c>
      <c r="D78" s="228"/>
      <c r="E78" s="228"/>
      <c r="F78" s="228"/>
    </row>
    <row r="79" spans="2:7">
      <c r="B79" s="232" t="s">
        <v>1603</v>
      </c>
      <c r="C79" s="233">
        <v>21</v>
      </c>
      <c r="D79" s="232"/>
      <c r="E79" s="232"/>
      <c r="F79" s="232"/>
    </row>
    <row r="80" spans="2:7">
      <c r="B80" s="232" t="s">
        <v>1604</v>
      </c>
      <c r="C80" s="233">
        <v>95</v>
      </c>
      <c r="D80" s="232"/>
      <c r="E80" s="232"/>
      <c r="F80" s="236"/>
    </row>
    <row r="81" spans="2:8">
      <c r="B81" s="228" t="s">
        <v>1605</v>
      </c>
      <c r="C81" s="229">
        <v>142</v>
      </c>
      <c r="D81" s="228" t="s">
        <v>1606</v>
      </c>
      <c r="E81" s="228" t="s">
        <v>1607</v>
      </c>
      <c r="F81" s="228"/>
    </row>
    <row r="82" spans="2:8">
      <c r="B82" s="232" t="s">
        <v>1608</v>
      </c>
      <c r="C82" s="233">
        <v>21</v>
      </c>
      <c r="D82" s="232"/>
      <c r="E82" s="232"/>
      <c r="F82" s="232"/>
    </row>
    <row r="83" spans="2:8">
      <c r="B83" s="228" t="s">
        <v>1609</v>
      </c>
      <c r="C83" s="229">
        <v>227</v>
      </c>
      <c r="D83" s="228"/>
      <c r="E83" s="228"/>
      <c r="F83" s="228"/>
    </row>
    <row r="84" spans="2:8">
      <c r="B84" s="228" t="s">
        <v>1610</v>
      </c>
      <c r="C84" s="229"/>
      <c r="D84" s="228"/>
      <c r="E84" s="228"/>
      <c r="F84" s="228"/>
      <c r="G84" s="231"/>
    </row>
    <row r="85" spans="2:8">
      <c r="B85" s="228" t="s">
        <v>1611</v>
      </c>
      <c r="C85" s="229">
        <v>207</v>
      </c>
      <c r="D85" s="228"/>
      <c r="E85" s="228"/>
      <c r="F85" s="228"/>
      <c r="G85" s="231"/>
      <c r="H85" s="231"/>
    </row>
    <row r="86" spans="2:8">
      <c r="B86" s="228" t="s">
        <v>1612</v>
      </c>
      <c r="C86" s="229">
        <v>192</v>
      </c>
      <c r="D86" s="228"/>
      <c r="E86" s="228"/>
      <c r="F86" s="228"/>
    </row>
    <row r="87" spans="2:8">
      <c r="B87" s="228" t="s">
        <v>1613</v>
      </c>
      <c r="C87" s="229">
        <v>182</v>
      </c>
      <c r="D87" s="228" t="s">
        <v>1438</v>
      </c>
      <c r="E87" s="228" t="s">
        <v>1614</v>
      </c>
      <c r="F87" s="230">
        <v>0.13750000000000001</v>
      </c>
    </row>
    <row r="88" spans="2:8">
      <c r="B88" s="232" t="s">
        <v>1615</v>
      </c>
      <c r="C88" s="233">
        <v>41</v>
      </c>
      <c r="D88" s="232"/>
      <c r="E88" s="232"/>
      <c r="F88" s="232"/>
      <c r="G88" s="231"/>
    </row>
    <row r="89" spans="2:8">
      <c r="B89" s="232" t="s">
        <v>1616</v>
      </c>
      <c r="C89" s="233">
        <v>95</v>
      </c>
      <c r="D89" s="232"/>
      <c r="E89" s="232"/>
      <c r="F89" s="236"/>
    </row>
    <row r="90" spans="2:8">
      <c r="B90" s="228" t="s">
        <v>1617</v>
      </c>
      <c r="C90" s="229">
        <v>162</v>
      </c>
      <c r="D90" s="228" t="s">
        <v>1533</v>
      </c>
      <c r="E90" s="228" t="s">
        <v>1534</v>
      </c>
      <c r="F90" s="235">
        <v>0.44</v>
      </c>
    </row>
    <row r="91" spans="2:8">
      <c r="B91" s="232" t="s">
        <v>1618</v>
      </c>
      <c r="C91" s="233">
        <v>41</v>
      </c>
      <c r="D91" s="232"/>
      <c r="E91" s="232"/>
      <c r="F91" s="232"/>
    </row>
    <row r="92" spans="2:8">
      <c r="B92" s="232" t="s">
        <v>1619</v>
      </c>
      <c r="C92" s="233">
        <v>21</v>
      </c>
      <c r="D92" s="232"/>
      <c r="E92" s="232"/>
      <c r="F92" s="232"/>
    </row>
    <row r="93" spans="2:8">
      <c r="B93" s="232" t="s">
        <v>1620</v>
      </c>
      <c r="C93" s="233">
        <v>62</v>
      </c>
      <c r="D93" s="232"/>
      <c r="E93" s="232"/>
      <c r="F93" s="232"/>
    </row>
    <row r="94" spans="2:8">
      <c r="B94" s="232" t="s">
        <v>1621</v>
      </c>
      <c r="C94" s="233">
        <v>89</v>
      </c>
      <c r="D94" s="232"/>
      <c r="E94" s="232"/>
      <c r="F94" s="232"/>
    </row>
    <row r="95" spans="2:8">
      <c r="B95" s="232" t="s">
        <v>1622</v>
      </c>
      <c r="C95" s="233">
        <v>21</v>
      </c>
      <c r="D95" s="232"/>
      <c r="E95" s="232"/>
      <c r="F95" s="232"/>
    </row>
    <row r="96" spans="2:8">
      <c r="B96" s="228" t="s">
        <v>1623</v>
      </c>
      <c r="C96" s="229">
        <v>142</v>
      </c>
      <c r="D96" s="228"/>
      <c r="E96" s="228"/>
      <c r="F96" s="228"/>
    </row>
    <row r="97" spans="2:6">
      <c r="B97" s="228" t="s">
        <v>1624</v>
      </c>
      <c r="C97" s="229">
        <v>227</v>
      </c>
      <c r="D97" s="228"/>
      <c r="E97" s="228"/>
      <c r="F97" s="228"/>
    </row>
    <row r="98" spans="2:6">
      <c r="B98" s="228" t="s">
        <v>1625</v>
      </c>
      <c r="C98" s="229">
        <v>207</v>
      </c>
      <c r="D98" s="228"/>
      <c r="E98" s="228"/>
      <c r="F98" s="228"/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77"/>
  <sheetViews>
    <sheetView showGridLines="0"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3" sqref="D3"/>
    </sheetView>
  </sheetViews>
  <sheetFormatPr defaultRowHeight="15"/>
  <cols>
    <col min="1" max="1" width="2.140625" style="53" customWidth="1"/>
    <col min="2" max="2" width="2.42578125" style="53" customWidth="1"/>
    <col min="3" max="3" width="48.7109375" style="53" bestFit="1" customWidth="1"/>
    <col min="4" max="4" width="10" style="53" customWidth="1"/>
    <col min="5" max="5" width="11.140625" bestFit="1" customWidth="1"/>
    <col min="6" max="6" width="4.7109375" style="53" customWidth="1"/>
    <col min="7" max="7" width="4.42578125" style="53" customWidth="1"/>
    <col min="8" max="8" width="3.5703125" style="53" customWidth="1"/>
    <col min="9" max="9" width="2.7109375" style="53" customWidth="1"/>
    <col min="10" max="10" width="7" style="53" customWidth="1"/>
    <col min="11" max="11" width="4" style="53" customWidth="1"/>
    <col min="12" max="12" width="3.5703125" style="53" customWidth="1"/>
    <col min="13" max="13" width="4.140625" style="53" customWidth="1"/>
    <col min="14" max="14" width="7.140625" style="324" customWidth="1"/>
    <col min="15" max="15" width="67.7109375" customWidth="1"/>
    <col min="16" max="16" width="3.5703125" style="53" customWidth="1"/>
    <col min="17" max="17" width="54.28515625" style="53" bestFit="1" customWidth="1"/>
    <col min="18" max="18" width="55.28515625" style="325" customWidth="1"/>
    <col min="19" max="19" width="59" style="53" customWidth="1"/>
    <col min="20" max="20" width="57.42578125" bestFit="1" customWidth="1"/>
    <col min="21" max="21" width="56.42578125" style="53" bestFit="1" customWidth="1"/>
    <col min="22" max="22" width="55.5703125" style="53" bestFit="1" customWidth="1"/>
    <col min="24" max="24" width="26.85546875" style="53" bestFit="1" customWidth="1"/>
    <col min="25" max="16384" width="9.140625" style="53"/>
  </cols>
  <sheetData>
    <row r="1" spans="1:23" ht="114" thickBot="1">
      <c r="A1" s="182" t="s">
        <v>1103</v>
      </c>
      <c r="B1" s="183" t="s">
        <v>73</v>
      </c>
      <c r="C1" s="184"/>
      <c r="D1" s="184"/>
      <c r="E1" s="185" t="s">
        <v>331</v>
      </c>
      <c r="F1" s="185" t="s">
        <v>1104</v>
      </c>
      <c r="G1" s="183" t="s">
        <v>1105</v>
      </c>
      <c r="H1" s="182" t="s">
        <v>1106</v>
      </c>
      <c r="I1" s="182" t="s">
        <v>1107</v>
      </c>
      <c r="J1" s="182" t="s">
        <v>1108</v>
      </c>
      <c r="K1" s="182" t="s">
        <v>1109</v>
      </c>
      <c r="L1" s="186" t="s">
        <v>380</v>
      </c>
      <c r="M1" s="187" t="s">
        <v>1110</v>
      </c>
      <c r="N1" s="188" t="s">
        <v>1111</v>
      </c>
      <c r="O1" s="189"/>
      <c r="P1" s="190" t="s">
        <v>1112</v>
      </c>
      <c r="Q1" s="191" t="s">
        <v>1113</v>
      </c>
      <c r="R1" s="192"/>
      <c r="S1" s="192"/>
      <c r="T1" s="192"/>
      <c r="W1" s="53"/>
    </row>
    <row r="2" spans="1:23" ht="13.5" customHeight="1" thickBot="1">
      <c r="A2" s="237" t="s">
        <v>626</v>
      </c>
      <c r="B2" s="237" t="s">
        <v>1114</v>
      </c>
      <c r="C2" s="238" t="s">
        <v>303</v>
      </c>
      <c r="D2" s="239" t="s">
        <v>1115</v>
      </c>
      <c r="E2" s="240" t="s">
        <v>1116</v>
      </c>
      <c r="F2" s="240" t="s">
        <v>1117</v>
      </c>
      <c r="G2" s="237" t="s">
        <v>1118</v>
      </c>
      <c r="H2" s="237" t="s">
        <v>1119</v>
      </c>
      <c r="I2" s="237" t="s">
        <v>1120</v>
      </c>
      <c r="J2" s="237" t="s">
        <v>1121</v>
      </c>
      <c r="K2" s="237" t="s">
        <v>1122</v>
      </c>
      <c r="L2" s="237" t="s">
        <v>1123</v>
      </c>
      <c r="M2" s="237" t="s">
        <v>1124</v>
      </c>
      <c r="N2" s="237" t="s">
        <v>1125</v>
      </c>
      <c r="O2" s="241" t="s">
        <v>1126</v>
      </c>
      <c r="P2" s="242" t="s">
        <v>1127</v>
      </c>
      <c r="Q2" s="243" t="s">
        <v>1128</v>
      </c>
      <c r="R2" s="244" t="s">
        <v>1129</v>
      </c>
      <c r="S2" s="244" t="s">
        <v>1130</v>
      </c>
      <c r="T2" s="245" t="s">
        <v>1131</v>
      </c>
      <c r="W2" s="53"/>
    </row>
    <row r="3" spans="1:23" ht="12">
      <c r="A3" s="246" t="s">
        <v>1136</v>
      </c>
      <c r="B3" s="247">
        <v>1</v>
      </c>
      <c r="C3" s="248" t="s">
        <v>947</v>
      </c>
      <c r="D3" s="249" t="s">
        <v>310</v>
      </c>
      <c r="E3" s="250" t="s">
        <v>626</v>
      </c>
      <c r="F3" s="251">
        <v>0</v>
      </c>
      <c r="G3" s="252">
        <v>0</v>
      </c>
      <c r="H3" s="252">
        <v>0</v>
      </c>
      <c r="I3" s="252">
        <v>0</v>
      </c>
      <c r="J3" s="250" t="s">
        <v>626</v>
      </c>
      <c r="K3" s="253">
        <v>5</v>
      </c>
      <c r="L3" s="254">
        <v>15</v>
      </c>
      <c r="M3" s="255">
        <f t="shared" ref="M3:M66" si="0">(G3+(H3*I3))</f>
        <v>0</v>
      </c>
      <c r="N3" s="256">
        <f t="shared" ref="N3:N66" si="1">(G3+(H3*I3))/L3</f>
        <v>0</v>
      </c>
      <c r="O3" s="257" t="s">
        <v>1626</v>
      </c>
      <c r="P3" s="252" t="s">
        <v>626</v>
      </c>
      <c r="Q3" s="258" t="s">
        <v>1627</v>
      </c>
      <c r="R3" s="252"/>
      <c r="S3" s="252"/>
      <c r="T3" s="252"/>
      <c r="W3" s="53"/>
    </row>
    <row r="4" spans="1:23" ht="12">
      <c r="A4" s="246" t="s">
        <v>1136</v>
      </c>
      <c r="B4" s="259">
        <v>1</v>
      </c>
      <c r="C4" s="260" t="s">
        <v>1628</v>
      </c>
      <c r="D4" s="49" t="s">
        <v>310</v>
      </c>
      <c r="E4" s="250" t="s">
        <v>626</v>
      </c>
      <c r="F4" s="261">
        <v>0</v>
      </c>
      <c r="G4" s="262">
        <v>0</v>
      </c>
      <c r="H4" s="262">
        <v>0</v>
      </c>
      <c r="I4" s="262">
        <v>0</v>
      </c>
      <c r="J4" s="263" t="s">
        <v>626</v>
      </c>
      <c r="K4" s="264">
        <v>2</v>
      </c>
      <c r="L4" s="265">
        <v>15</v>
      </c>
      <c r="M4" s="266">
        <f t="shared" si="0"/>
        <v>0</v>
      </c>
      <c r="N4" s="267">
        <f t="shared" si="1"/>
        <v>0</v>
      </c>
      <c r="O4" s="268" t="s">
        <v>1629</v>
      </c>
      <c r="P4" s="262" t="s">
        <v>626</v>
      </c>
      <c r="Q4" s="258" t="s">
        <v>1627</v>
      </c>
      <c r="R4" s="262"/>
      <c r="S4" s="262"/>
      <c r="T4" s="262"/>
      <c r="W4" s="53"/>
    </row>
    <row r="5" spans="1:23" ht="12">
      <c r="A5" s="246" t="s">
        <v>1136</v>
      </c>
      <c r="B5" s="259">
        <v>1</v>
      </c>
      <c r="C5" s="260" t="s">
        <v>313</v>
      </c>
      <c r="D5" s="49" t="s">
        <v>310</v>
      </c>
      <c r="E5" s="250" t="s">
        <v>333</v>
      </c>
      <c r="F5" s="261">
        <v>0</v>
      </c>
      <c r="G5" s="262">
        <v>5</v>
      </c>
      <c r="H5" s="262">
        <v>1</v>
      </c>
      <c r="I5" s="262">
        <v>61</v>
      </c>
      <c r="J5" s="263" t="s">
        <v>1630</v>
      </c>
      <c r="K5" s="264">
        <v>1.5</v>
      </c>
      <c r="L5" s="265">
        <v>10</v>
      </c>
      <c r="M5" s="266">
        <f t="shared" si="0"/>
        <v>66</v>
      </c>
      <c r="N5" s="267">
        <f t="shared" si="1"/>
        <v>6.6</v>
      </c>
      <c r="O5" s="268" t="s">
        <v>1631</v>
      </c>
      <c r="P5" s="262" t="s">
        <v>626</v>
      </c>
      <c r="Q5" s="258" t="s">
        <v>1627</v>
      </c>
      <c r="R5" s="262"/>
      <c r="S5" s="262"/>
      <c r="T5" s="262"/>
      <c r="W5" s="53"/>
    </row>
    <row r="6" spans="1:23" ht="12">
      <c r="A6" s="246" t="s">
        <v>1136</v>
      </c>
      <c r="B6" s="269">
        <v>1</v>
      </c>
      <c r="C6" s="270" t="s">
        <v>1632</v>
      </c>
      <c r="D6" s="262" t="s">
        <v>564</v>
      </c>
      <c r="E6" s="250" t="s">
        <v>626</v>
      </c>
      <c r="F6" s="261">
        <v>0</v>
      </c>
      <c r="G6" s="262">
        <v>0</v>
      </c>
      <c r="H6" s="262">
        <v>0</v>
      </c>
      <c r="I6" s="262">
        <v>0</v>
      </c>
      <c r="J6" s="263" t="s">
        <v>1633</v>
      </c>
      <c r="K6" s="264">
        <v>4</v>
      </c>
      <c r="L6" s="265">
        <v>40</v>
      </c>
      <c r="M6" s="266">
        <f t="shared" si="0"/>
        <v>0</v>
      </c>
      <c r="N6" s="267">
        <f t="shared" si="1"/>
        <v>0</v>
      </c>
      <c r="O6" s="268" t="s">
        <v>1634</v>
      </c>
      <c r="P6" s="262" t="s">
        <v>626</v>
      </c>
      <c r="Q6" s="258" t="s">
        <v>1627</v>
      </c>
      <c r="R6" s="262"/>
      <c r="S6" s="262"/>
      <c r="T6" s="262"/>
      <c r="V6" s="271"/>
      <c r="W6" s="53"/>
    </row>
    <row r="7" spans="1:23" ht="12">
      <c r="A7" s="272" t="s">
        <v>1136</v>
      </c>
      <c r="B7" s="259">
        <v>1</v>
      </c>
      <c r="C7" s="260" t="s">
        <v>316</v>
      </c>
      <c r="D7" s="49" t="s">
        <v>309</v>
      </c>
      <c r="E7" s="250" t="s">
        <v>334</v>
      </c>
      <c r="F7" s="261">
        <v>-200</v>
      </c>
      <c r="G7" s="262">
        <v>6</v>
      </c>
      <c r="H7" s="262">
        <v>0</v>
      </c>
      <c r="I7" s="262">
        <v>0</v>
      </c>
      <c r="J7" s="263" t="s">
        <v>626</v>
      </c>
      <c r="K7" s="264">
        <v>1.5</v>
      </c>
      <c r="L7" s="265">
        <v>8</v>
      </c>
      <c r="M7" s="266">
        <f t="shared" si="0"/>
        <v>6</v>
      </c>
      <c r="N7" s="267">
        <f t="shared" si="1"/>
        <v>0.75</v>
      </c>
      <c r="O7" s="268" t="s">
        <v>1635</v>
      </c>
      <c r="P7" s="262" t="s">
        <v>626</v>
      </c>
      <c r="Q7" s="258" t="s">
        <v>1627</v>
      </c>
      <c r="R7" s="262"/>
      <c r="S7" s="262"/>
      <c r="T7" s="262"/>
      <c r="W7" s="53"/>
    </row>
    <row r="8" spans="1:23" ht="12">
      <c r="A8" s="246" t="s">
        <v>1136</v>
      </c>
      <c r="B8" s="259">
        <v>1</v>
      </c>
      <c r="C8" s="260" t="s">
        <v>1636</v>
      </c>
      <c r="D8" s="49" t="s">
        <v>564</v>
      </c>
      <c r="E8" s="250" t="s">
        <v>626</v>
      </c>
      <c r="F8" s="261">
        <v>0</v>
      </c>
      <c r="G8" s="262">
        <v>0</v>
      </c>
      <c r="H8" s="262">
        <v>0</v>
      </c>
      <c r="I8" s="262">
        <v>0</v>
      </c>
      <c r="J8" s="263" t="s">
        <v>626</v>
      </c>
      <c r="K8" s="264">
        <v>1.5</v>
      </c>
      <c r="L8" s="265">
        <v>5</v>
      </c>
      <c r="M8" s="266">
        <f t="shared" si="0"/>
        <v>0</v>
      </c>
      <c r="N8" s="267">
        <f t="shared" si="1"/>
        <v>0</v>
      </c>
      <c r="O8" s="268" t="s">
        <v>1637</v>
      </c>
      <c r="P8" s="262" t="s">
        <v>626</v>
      </c>
      <c r="Q8" s="258" t="s">
        <v>1627</v>
      </c>
      <c r="R8" s="262"/>
      <c r="S8" s="262"/>
      <c r="T8" s="262"/>
      <c r="W8" s="53"/>
    </row>
    <row r="9" spans="1:23" ht="12">
      <c r="A9" s="246" t="s">
        <v>1136</v>
      </c>
      <c r="B9" s="269">
        <v>1</v>
      </c>
      <c r="C9" s="270" t="s">
        <v>1137</v>
      </c>
      <c r="D9" s="262" t="s">
        <v>562</v>
      </c>
      <c r="E9" s="263" t="s">
        <v>626</v>
      </c>
      <c r="F9" s="261">
        <v>0</v>
      </c>
      <c r="G9" s="262">
        <v>0</v>
      </c>
      <c r="H9" s="262">
        <v>0</v>
      </c>
      <c r="I9" s="262">
        <v>0</v>
      </c>
      <c r="J9" s="263" t="s">
        <v>1633</v>
      </c>
      <c r="K9" s="264">
        <v>2.5</v>
      </c>
      <c r="L9" s="265">
        <v>10</v>
      </c>
      <c r="M9" s="266">
        <f t="shared" si="0"/>
        <v>0</v>
      </c>
      <c r="N9" s="267">
        <f t="shared" si="1"/>
        <v>0</v>
      </c>
      <c r="O9" s="268" t="s">
        <v>1638</v>
      </c>
      <c r="P9" s="262" t="s">
        <v>626</v>
      </c>
      <c r="Q9" s="258" t="s">
        <v>1627</v>
      </c>
      <c r="R9" s="262"/>
      <c r="S9" s="262"/>
      <c r="T9" s="262"/>
      <c r="W9" s="53"/>
    </row>
    <row r="10" spans="1:23" ht="12">
      <c r="A10" s="246" t="s">
        <v>1136</v>
      </c>
      <c r="B10" s="269">
        <v>1</v>
      </c>
      <c r="C10" s="270" t="s">
        <v>1141</v>
      </c>
      <c r="D10" s="262" t="s">
        <v>310</v>
      </c>
      <c r="E10" s="263" t="s">
        <v>626</v>
      </c>
      <c r="F10" s="261">
        <v>0</v>
      </c>
      <c r="G10" s="262">
        <v>0</v>
      </c>
      <c r="H10" s="262">
        <v>0</v>
      </c>
      <c r="I10" s="262">
        <v>0</v>
      </c>
      <c r="J10" s="263" t="s">
        <v>626</v>
      </c>
      <c r="K10" s="264">
        <v>2.5</v>
      </c>
      <c r="L10" s="265">
        <v>5</v>
      </c>
      <c r="M10" s="266">
        <f t="shared" si="0"/>
        <v>0</v>
      </c>
      <c r="N10" s="267">
        <f t="shared" si="1"/>
        <v>0</v>
      </c>
      <c r="O10" s="268" t="s">
        <v>1639</v>
      </c>
      <c r="P10" s="262" t="s">
        <v>626</v>
      </c>
      <c r="Q10" s="258" t="s">
        <v>1627</v>
      </c>
      <c r="R10" s="262"/>
      <c r="S10" s="262"/>
      <c r="T10" s="262"/>
      <c r="W10" s="53"/>
    </row>
    <row r="11" spans="1:23" ht="12">
      <c r="A11" s="246" t="s">
        <v>1136</v>
      </c>
      <c r="B11" s="269">
        <v>1</v>
      </c>
      <c r="C11" s="270" t="s">
        <v>527</v>
      </c>
      <c r="D11" s="262" t="s">
        <v>564</v>
      </c>
      <c r="E11" s="250" t="s">
        <v>626</v>
      </c>
      <c r="F11" s="261">
        <v>0</v>
      </c>
      <c r="G11" s="262">
        <v>0</v>
      </c>
      <c r="H11" s="262">
        <v>0</v>
      </c>
      <c r="I11" s="262">
        <v>0</v>
      </c>
      <c r="J11" s="263" t="s">
        <v>626</v>
      </c>
      <c r="K11" s="264">
        <v>2</v>
      </c>
      <c r="L11" s="265">
        <v>5</v>
      </c>
      <c r="M11" s="266">
        <f t="shared" si="0"/>
        <v>0</v>
      </c>
      <c r="N11" s="267">
        <f t="shared" si="1"/>
        <v>0</v>
      </c>
      <c r="O11" s="268" t="s">
        <v>1640</v>
      </c>
      <c r="P11" s="262" t="s">
        <v>626</v>
      </c>
      <c r="Q11" s="258" t="s">
        <v>1627</v>
      </c>
      <c r="R11" s="262"/>
      <c r="S11" s="262"/>
      <c r="T11" s="262"/>
      <c r="W11" s="53"/>
    </row>
    <row r="12" spans="1:23" ht="12">
      <c r="A12" s="272" t="s">
        <v>1136</v>
      </c>
      <c r="B12" s="259">
        <v>1</v>
      </c>
      <c r="C12" s="260" t="s">
        <v>1641</v>
      </c>
      <c r="D12" s="49" t="s">
        <v>309</v>
      </c>
      <c r="E12" s="263" t="s">
        <v>334</v>
      </c>
      <c r="F12" s="261">
        <v>0</v>
      </c>
      <c r="G12" s="262">
        <v>0</v>
      </c>
      <c r="H12" s="262">
        <v>0</v>
      </c>
      <c r="I12" s="262">
        <v>0</v>
      </c>
      <c r="J12" s="263" t="s">
        <v>1630</v>
      </c>
      <c r="K12" s="264">
        <v>1.5</v>
      </c>
      <c r="L12" s="265">
        <v>5</v>
      </c>
      <c r="M12" s="266">
        <f t="shared" si="0"/>
        <v>0</v>
      </c>
      <c r="N12" s="267">
        <f t="shared" si="1"/>
        <v>0</v>
      </c>
      <c r="O12" s="268" t="s">
        <v>1642</v>
      </c>
      <c r="P12" s="262" t="s">
        <v>626</v>
      </c>
      <c r="Q12" s="258" t="s">
        <v>1627</v>
      </c>
      <c r="R12" s="262"/>
      <c r="S12" s="262"/>
      <c r="T12" s="262"/>
      <c r="W12" s="53"/>
    </row>
    <row r="13" spans="1:23" ht="12">
      <c r="A13" s="246" t="s">
        <v>1136</v>
      </c>
      <c r="B13" s="259">
        <v>2</v>
      </c>
      <c r="C13" s="260" t="s">
        <v>1643</v>
      </c>
      <c r="D13" s="49" t="s">
        <v>309</v>
      </c>
      <c r="E13" s="250" t="s">
        <v>334</v>
      </c>
      <c r="F13" s="261">
        <v>0</v>
      </c>
      <c r="G13" s="262">
        <v>0</v>
      </c>
      <c r="H13" s="262">
        <v>0</v>
      </c>
      <c r="I13" s="262">
        <v>0</v>
      </c>
      <c r="J13" s="263" t="s">
        <v>1644</v>
      </c>
      <c r="K13" s="264">
        <v>3.5</v>
      </c>
      <c r="L13" s="265">
        <v>40</v>
      </c>
      <c r="M13" s="266">
        <f t="shared" si="0"/>
        <v>0</v>
      </c>
      <c r="N13" s="267">
        <f t="shared" si="1"/>
        <v>0</v>
      </c>
      <c r="O13" s="273" t="s">
        <v>1645</v>
      </c>
      <c r="P13" s="262" t="s">
        <v>626</v>
      </c>
      <c r="Q13" s="258" t="s">
        <v>1627</v>
      </c>
      <c r="R13" s="262"/>
      <c r="S13" s="262"/>
      <c r="T13" s="262"/>
      <c r="W13" s="53"/>
    </row>
    <row r="14" spans="1:23" ht="12">
      <c r="A14" s="246" t="s">
        <v>1136</v>
      </c>
      <c r="B14" s="259">
        <v>2</v>
      </c>
      <c r="C14" s="260" t="s">
        <v>1646</v>
      </c>
      <c r="D14" s="49" t="s">
        <v>562</v>
      </c>
      <c r="E14" s="263" t="s">
        <v>334</v>
      </c>
      <c r="F14" s="261">
        <v>0</v>
      </c>
      <c r="G14" s="262">
        <v>0</v>
      </c>
      <c r="H14" s="262">
        <v>0</v>
      </c>
      <c r="I14" s="262">
        <v>0</v>
      </c>
      <c r="J14" s="263" t="s">
        <v>1647</v>
      </c>
      <c r="K14" s="264">
        <v>2</v>
      </c>
      <c r="L14" s="265">
        <v>20</v>
      </c>
      <c r="M14" s="266">
        <f t="shared" si="0"/>
        <v>0</v>
      </c>
      <c r="N14" s="267">
        <f t="shared" si="1"/>
        <v>0</v>
      </c>
      <c r="O14" s="268" t="s">
        <v>1648</v>
      </c>
      <c r="P14" s="262" t="s">
        <v>626</v>
      </c>
      <c r="Q14" s="258" t="s">
        <v>1627</v>
      </c>
      <c r="R14" s="262"/>
      <c r="S14" s="262"/>
      <c r="T14" s="262"/>
      <c r="W14" s="53"/>
    </row>
    <row r="15" spans="1:23" ht="12">
      <c r="A15" s="246" t="s">
        <v>1136</v>
      </c>
      <c r="B15" s="259">
        <v>2</v>
      </c>
      <c r="C15" s="260" t="s">
        <v>1133</v>
      </c>
      <c r="D15" s="49" t="s">
        <v>564</v>
      </c>
      <c r="E15" s="263" t="s">
        <v>626</v>
      </c>
      <c r="F15" s="261">
        <v>0</v>
      </c>
      <c r="G15" s="262">
        <v>0</v>
      </c>
      <c r="H15" s="262">
        <v>0</v>
      </c>
      <c r="I15" s="262">
        <v>0</v>
      </c>
      <c r="J15" s="263" t="s">
        <v>626</v>
      </c>
      <c r="K15" s="264">
        <v>2</v>
      </c>
      <c r="L15" s="265">
        <v>5</v>
      </c>
      <c r="M15" s="266">
        <f t="shared" si="0"/>
        <v>0</v>
      </c>
      <c r="N15" s="267">
        <f t="shared" si="1"/>
        <v>0</v>
      </c>
      <c r="O15" s="268" t="s">
        <v>1649</v>
      </c>
      <c r="P15" s="262" t="s">
        <v>626</v>
      </c>
      <c r="Q15" s="258" t="s">
        <v>1627</v>
      </c>
      <c r="R15" s="262"/>
      <c r="S15" s="262"/>
      <c r="T15" s="262"/>
      <c r="W15" s="53"/>
    </row>
    <row r="16" spans="1:23" ht="12">
      <c r="A16" s="246" t="s">
        <v>1136</v>
      </c>
      <c r="B16" s="259">
        <v>3</v>
      </c>
      <c r="C16" s="260" t="s">
        <v>1650</v>
      </c>
      <c r="D16" s="49" t="s">
        <v>562</v>
      </c>
      <c r="E16" s="263" t="s">
        <v>626</v>
      </c>
      <c r="F16" s="261">
        <v>0</v>
      </c>
      <c r="G16" s="262">
        <v>0</v>
      </c>
      <c r="H16" s="262">
        <v>0</v>
      </c>
      <c r="I16" s="262">
        <v>0</v>
      </c>
      <c r="J16" s="263" t="s">
        <v>1633</v>
      </c>
      <c r="K16" s="264">
        <v>2.5</v>
      </c>
      <c r="L16" s="265">
        <v>20</v>
      </c>
      <c r="M16" s="266">
        <f t="shared" si="0"/>
        <v>0</v>
      </c>
      <c r="N16" s="267">
        <f t="shared" si="1"/>
        <v>0</v>
      </c>
      <c r="O16" s="268" t="s">
        <v>1651</v>
      </c>
      <c r="P16" s="262" t="s">
        <v>626</v>
      </c>
      <c r="Q16" s="258" t="s">
        <v>1627</v>
      </c>
      <c r="R16" s="262"/>
      <c r="S16" s="262"/>
      <c r="T16" s="262"/>
      <c r="W16" s="53"/>
    </row>
    <row r="17" spans="1:23" ht="12">
      <c r="A17" s="246" t="s">
        <v>1136</v>
      </c>
      <c r="B17" s="259">
        <v>3</v>
      </c>
      <c r="C17" s="260" t="s">
        <v>1652</v>
      </c>
      <c r="D17" s="49" t="s">
        <v>309</v>
      </c>
      <c r="E17" s="263" t="s">
        <v>626</v>
      </c>
      <c r="F17" s="261">
        <v>0</v>
      </c>
      <c r="G17" s="262">
        <v>0</v>
      </c>
      <c r="H17" s="262">
        <v>0</v>
      </c>
      <c r="I17" s="262">
        <v>0</v>
      </c>
      <c r="J17" s="263" t="s">
        <v>1633</v>
      </c>
      <c r="K17" s="264">
        <v>3</v>
      </c>
      <c r="L17" s="265">
        <v>25</v>
      </c>
      <c r="M17" s="266">
        <f t="shared" si="0"/>
        <v>0</v>
      </c>
      <c r="N17" s="267">
        <f t="shared" si="1"/>
        <v>0</v>
      </c>
      <c r="O17" s="268" t="s">
        <v>1653</v>
      </c>
      <c r="P17" s="262" t="s">
        <v>626</v>
      </c>
      <c r="Q17" s="258" t="s">
        <v>1627</v>
      </c>
      <c r="R17" s="262"/>
      <c r="S17" s="262"/>
      <c r="T17" s="262"/>
      <c r="W17" s="53"/>
    </row>
    <row r="18" spans="1:23" ht="12">
      <c r="A18" s="246" t="s">
        <v>1136</v>
      </c>
      <c r="B18" s="259">
        <v>3</v>
      </c>
      <c r="C18" s="260" t="s">
        <v>317</v>
      </c>
      <c r="D18" s="49" t="s">
        <v>309</v>
      </c>
      <c r="E18" s="263" t="s">
        <v>334</v>
      </c>
      <c r="F18" s="261">
        <v>-200</v>
      </c>
      <c r="G18" s="262">
        <v>12</v>
      </c>
      <c r="H18" s="262">
        <v>0</v>
      </c>
      <c r="I18" s="262">
        <v>0</v>
      </c>
      <c r="J18" s="263" t="s">
        <v>626</v>
      </c>
      <c r="K18" s="264">
        <v>1.5</v>
      </c>
      <c r="L18" s="265">
        <v>13</v>
      </c>
      <c r="M18" s="266">
        <f t="shared" si="0"/>
        <v>12</v>
      </c>
      <c r="N18" s="267">
        <f t="shared" si="1"/>
        <v>0.92307692307692313</v>
      </c>
      <c r="O18" s="268" t="s">
        <v>1635</v>
      </c>
      <c r="P18" s="262" t="s">
        <v>626</v>
      </c>
      <c r="Q18" s="258" t="s">
        <v>1627</v>
      </c>
      <c r="R18" s="262"/>
      <c r="S18" s="262"/>
      <c r="T18" s="262"/>
      <c r="W18" s="53"/>
    </row>
    <row r="19" spans="1:23" ht="12">
      <c r="A19" s="246" t="s">
        <v>1136</v>
      </c>
      <c r="B19" s="259">
        <v>4</v>
      </c>
      <c r="C19" s="260" t="s">
        <v>318</v>
      </c>
      <c r="D19" s="49" t="s">
        <v>309</v>
      </c>
      <c r="E19" s="263" t="s">
        <v>334</v>
      </c>
      <c r="F19" s="261">
        <v>0</v>
      </c>
      <c r="G19" s="262">
        <v>0</v>
      </c>
      <c r="H19" s="262">
        <v>8</v>
      </c>
      <c r="I19" s="262">
        <v>9</v>
      </c>
      <c r="J19" s="263" t="s">
        <v>1654</v>
      </c>
      <c r="K19" s="264">
        <v>1.8</v>
      </c>
      <c r="L19" s="265">
        <v>20</v>
      </c>
      <c r="M19" s="266">
        <f t="shared" si="0"/>
        <v>72</v>
      </c>
      <c r="N19" s="267">
        <f t="shared" si="1"/>
        <v>3.6</v>
      </c>
      <c r="O19" s="268" t="s">
        <v>1655</v>
      </c>
      <c r="P19" s="262" t="s">
        <v>626</v>
      </c>
      <c r="Q19" s="258" t="s">
        <v>1627</v>
      </c>
      <c r="R19" s="262"/>
      <c r="S19" s="262"/>
      <c r="T19" s="262"/>
      <c r="W19" s="53"/>
    </row>
    <row r="20" spans="1:23" ht="12">
      <c r="A20" s="246" t="s">
        <v>1136</v>
      </c>
      <c r="B20" s="269">
        <v>4</v>
      </c>
      <c r="C20" s="270" t="s">
        <v>92</v>
      </c>
      <c r="D20" s="262" t="s">
        <v>309</v>
      </c>
      <c r="E20" s="263" t="s">
        <v>626</v>
      </c>
      <c r="F20" s="261">
        <v>0</v>
      </c>
      <c r="G20" s="262">
        <v>0</v>
      </c>
      <c r="H20" s="262">
        <v>0</v>
      </c>
      <c r="I20" s="262">
        <v>0</v>
      </c>
      <c r="J20" s="263" t="s">
        <v>626</v>
      </c>
      <c r="K20" s="264">
        <v>5</v>
      </c>
      <c r="L20" s="265">
        <v>70</v>
      </c>
      <c r="M20" s="266">
        <f t="shared" si="0"/>
        <v>0</v>
      </c>
      <c r="N20" s="267">
        <f t="shared" si="1"/>
        <v>0</v>
      </c>
      <c r="O20" s="268" t="s">
        <v>1656</v>
      </c>
      <c r="P20" s="262" t="s">
        <v>626</v>
      </c>
      <c r="Q20" s="258" t="s">
        <v>1627</v>
      </c>
      <c r="R20" s="262"/>
      <c r="S20" s="262"/>
      <c r="T20" s="262"/>
      <c r="W20" s="53"/>
    </row>
    <row r="21" spans="1:23" ht="12">
      <c r="A21" s="246" t="s">
        <v>1136</v>
      </c>
      <c r="B21" s="269">
        <v>4</v>
      </c>
      <c r="C21" s="270" t="s">
        <v>1657</v>
      </c>
      <c r="D21" s="262" t="s">
        <v>310</v>
      </c>
      <c r="E21" s="263" t="s">
        <v>626</v>
      </c>
      <c r="F21" s="261">
        <v>0</v>
      </c>
      <c r="G21" s="262">
        <v>0</v>
      </c>
      <c r="H21" s="262">
        <v>0</v>
      </c>
      <c r="I21" s="262">
        <v>0</v>
      </c>
      <c r="J21" s="263" t="s">
        <v>626</v>
      </c>
      <c r="K21" s="264">
        <v>6</v>
      </c>
      <c r="L21" s="265">
        <v>40</v>
      </c>
      <c r="M21" s="266">
        <f t="shared" si="0"/>
        <v>0</v>
      </c>
      <c r="N21" s="267">
        <f t="shared" si="1"/>
        <v>0</v>
      </c>
      <c r="O21" s="268" t="s">
        <v>1658</v>
      </c>
      <c r="P21" s="262" t="s">
        <v>626</v>
      </c>
      <c r="Q21" s="258" t="s">
        <v>1627</v>
      </c>
      <c r="R21" s="262"/>
      <c r="S21" s="262"/>
      <c r="T21" s="262"/>
      <c r="W21" s="53"/>
    </row>
    <row r="22" spans="1:23" ht="12">
      <c r="A22" s="246" t="s">
        <v>1136</v>
      </c>
      <c r="B22" s="269">
        <v>4</v>
      </c>
      <c r="C22" s="270" t="s">
        <v>319</v>
      </c>
      <c r="D22" s="262" t="s">
        <v>310</v>
      </c>
      <c r="E22" s="263" t="s">
        <v>311</v>
      </c>
      <c r="F22" s="261">
        <v>0</v>
      </c>
      <c r="G22" s="262">
        <v>6</v>
      </c>
      <c r="H22" s="262">
        <v>10</v>
      </c>
      <c r="I22" s="262">
        <v>5</v>
      </c>
      <c r="J22" s="263" t="s">
        <v>1659</v>
      </c>
      <c r="K22" s="264">
        <v>2</v>
      </c>
      <c r="L22" s="265">
        <v>18</v>
      </c>
      <c r="M22" s="266">
        <f t="shared" si="0"/>
        <v>56</v>
      </c>
      <c r="N22" s="267">
        <f t="shared" si="1"/>
        <v>3.1111111111111112</v>
      </c>
      <c r="O22" s="268" t="s">
        <v>1660</v>
      </c>
      <c r="P22" s="274" t="s">
        <v>626</v>
      </c>
      <c r="Q22" s="258" t="s">
        <v>1627</v>
      </c>
      <c r="R22" s="262"/>
      <c r="S22" s="262"/>
      <c r="T22" s="262"/>
      <c r="W22" s="53"/>
    </row>
    <row r="23" spans="1:23" ht="12">
      <c r="A23" s="246" t="s">
        <v>1136</v>
      </c>
      <c r="B23" s="269">
        <v>5</v>
      </c>
      <c r="C23" s="270" t="s">
        <v>1661</v>
      </c>
      <c r="D23" s="262" t="s">
        <v>564</v>
      </c>
      <c r="E23" s="263" t="s">
        <v>626</v>
      </c>
      <c r="F23" s="261">
        <v>0</v>
      </c>
      <c r="G23" s="262">
        <v>0</v>
      </c>
      <c r="H23" s="262">
        <v>0</v>
      </c>
      <c r="I23" s="262">
        <v>0</v>
      </c>
      <c r="J23" s="263" t="s">
        <v>1633</v>
      </c>
      <c r="K23" s="264">
        <v>3</v>
      </c>
      <c r="L23" s="265">
        <v>35</v>
      </c>
      <c r="M23" s="266">
        <f t="shared" si="0"/>
        <v>0</v>
      </c>
      <c r="N23" s="267">
        <f t="shared" si="1"/>
        <v>0</v>
      </c>
      <c r="O23" s="268" t="s">
        <v>1662</v>
      </c>
      <c r="P23" s="262" t="s">
        <v>626</v>
      </c>
      <c r="Q23" s="258" t="s">
        <v>1627</v>
      </c>
      <c r="R23" s="262"/>
      <c r="S23" s="262"/>
      <c r="T23" s="262"/>
      <c r="W23" s="53"/>
    </row>
    <row r="24" spans="1:23" ht="12">
      <c r="A24" s="246" t="s">
        <v>1136</v>
      </c>
      <c r="B24" s="269">
        <v>5</v>
      </c>
      <c r="C24" s="270" t="s">
        <v>1663</v>
      </c>
      <c r="D24" s="262" t="s">
        <v>309</v>
      </c>
      <c r="E24" s="263" t="s">
        <v>626</v>
      </c>
      <c r="F24" s="261">
        <v>0</v>
      </c>
      <c r="G24" s="262">
        <v>0</v>
      </c>
      <c r="H24" s="262">
        <v>0</v>
      </c>
      <c r="I24" s="262">
        <v>0</v>
      </c>
      <c r="J24" s="263" t="s">
        <v>626</v>
      </c>
      <c r="K24" s="264">
        <v>1</v>
      </c>
      <c r="L24" s="265">
        <v>10</v>
      </c>
      <c r="M24" s="266">
        <f t="shared" si="0"/>
        <v>0</v>
      </c>
      <c r="N24" s="267">
        <f t="shared" si="1"/>
        <v>0</v>
      </c>
      <c r="O24" s="268" t="s">
        <v>1664</v>
      </c>
      <c r="P24" s="262" t="s">
        <v>626</v>
      </c>
      <c r="Q24" s="258" t="s">
        <v>1627</v>
      </c>
      <c r="R24" s="262"/>
      <c r="S24" s="262"/>
      <c r="T24" s="262"/>
      <c r="W24" s="53"/>
    </row>
    <row r="25" spans="1:23" ht="12">
      <c r="A25" s="246" t="s">
        <v>1136</v>
      </c>
      <c r="B25" s="269">
        <v>6</v>
      </c>
      <c r="C25" s="270" t="s">
        <v>1665</v>
      </c>
      <c r="D25" s="262" t="s">
        <v>309</v>
      </c>
      <c r="E25" s="263" t="s">
        <v>626</v>
      </c>
      <c r="F25" s="261">
        <v>-200</v>
      </c>
      <c r="G25" s="262">
        <v>0</v>
      </c>
      <c r="H25" s="262">
        <v>0</v>
      </c>
      <c r="I25" s="262">
        <v>0</v>
      </c>
      <c r="J25" s="263" t="s">
        <v>626</v>
      </c>
      <c r="K25" s="264">
        <v>4</v>
      </c>
      <c r="L25" s="265">
        <v>20</v>
      </c>
      <c r="M25" s="266">
        <f t="shared" si="0"/>
        <v>0</v>
      </c>
      <c r="N25" s="267">
        <f t="shared" si="1"/>
        <v>0</v>
      </c>
      <c r="O25" s="268" t="s">
        <v>1666</v>
      </c>
      <c r="P25" s="262" t="s">
        <v>626</v>
      </c>
      <c r="Q25" s="258" t="s">
        <v>1627</v>
      </c>
      <c r="R25" s="262"/>
      <c r="S25" s="262"/>
      <c r="T25" s="262"/>
      <c r="W25" s="53"/>
    </row>
    <row r="26" spans="1:23" ht="12">
      <c r="A26" s="246" t="s">
        <v>1136</v>
      </c>
      <c r="B26" s="269">
        <v>6</v>
      </c>
      <c r="C26" s="270" t="s">
        <v>1667</v>
      </c>
      <c r="D26" s="262" t="s">
        <v>309</v>
      </c>
      <c r="E26" s="263" t="s">
        <v>626</v>
      </c>
      <c r="F26" s="261">
        <v>0</v>
      </c>
      <c r="G26" s="262">
        <v>0</v>
      </c>
      <c r="H26" s="262">
        <v>0</v>
      </c>
      <c r="I26" s="262">
        <v>0</v>
      </c>
      <c r="J26" s="263" t="s">
        <v>626</v>
      </c>
      <c r="K26" s="264">
        <v>3</v>
      </c>
      <c r="L26" s="265">
        <v>5</v>
      </c>
      <c r="M26" s="266">
        <f t="shared" si="0"/>
        <v>0</v>
      </c>
      <c r="N26" s="267">
        <f t="shared" si="1"/>
        <v>0</v>
      </c>
      <c r="O26" s="268" t="s">
        <v>1668</v>
      </c>
      <c r="P26" s="262" t="s">
        <v>626</v>
      </c>
      <c r="Q26" s="258" t="s">
        <v>1627</v>
      </c>
      <c r="R26" s="262"/>
      <c r="S26" s="262"/>
      <c r="T26" s="262"/>
      <c r="W26" s="53"/>
    </row>
    <row r="27" spans="1:23" ht="12">
      <c r="A27" s="246" t="s">
        <v>1136</v>
      </c>
      <c r="B27" s="269">
        <v>6</v>
      </c>
      <c r="C27" s="270" t="s">
        <v>320</v>
      </c>
      <c r="D27" s="262" t="s">
        <v>315</v>
      </c>
      <c r="E27" s="263" t="s">
        <v>334</v>
      </c>
      <c r="F27" s="261">
        <v>0</v>
      </c>
      <c r="G27" s="262">
        <v>12</v>
      </c>
      <c r="H27" s="262">
        <v>0</v>
      </c>
      <c r="I27" s="262">
        <v>0</v>
      </c>
      <c r="J27" s="263" t="s">
        <v>626</v>
      </c>
      <c r="K27" s="264">
        <v>1.5</v>
      </c>
      <c r="L27" s="265">
        <v>5</v>
      </c>
      <c r="M27" s="266">
        <f t="shared" si="0"/>
        <v>12</v>
      </c>
      <c r="N27" s="267">
        <f t="shared" si="1"/>
        <v>2.4</v>
      </c>
      <c r="O27" s="268" t="s">
        <v>1669</v>
      </c>
      <c r="P27" s="262" t="s">
        <v>626</v>
      </c>
      <c r="Q27" s="258" t="s">
        <v>1627</v>
      </c>
      <c r="R27" s="262"/>
      <c r="S27" s="262"/>
      <c r="T27" s="262"/>
      <c r="W27" s="53"/>
    </row>
    <row r="28" spans="1:23" ht="12">
      <c r="A28" s="246" t="s">
        <v>1136</v>
      </c>
      <c r="B28" s="275">
        <v>7</v>
      </c>
      <c r="C28" s="276" t="s">
        <v>1670</v>
      </c>
      <c r="D28" s="275" t="s">
        <v>564</v>
      </c>
      <c r="E28" s="277" t="s">
        <v>626</v>
      </c>
      <c r="F28" s="278">
        <v>0</v>
      </c>
      <c r="G28" s="275">
        <v>0</v>
      </c>
      <c r="H28" s="275">
        <v>0</v>
      </c>
      <c r="I28" s="275">
        <v>0</v>
      </c>
      <c r="J28" s="277" t="s">
        <v>1671</v>
      </c>
      <c r="K28" s="279">
        <v>5</v>
      </c>
      <c r="L28" s="280">
        <v>35</v>
      </c>
      <c r="M28" s="281">
        <f t="shared" si="0"/>
        <v>0</v>
      </c>
      <c r="N28" s="282">
        <f t="shared" si="1"/>
        <v>0</v>
      </c>
      <c r="O28" s="273" t="s">
        <v>1672</v>
      </c>
      <c r="P28" s="275" t="s">
        <v>626</v>
      </c>
      <c r="Q28" s="258" t="s">
        <v>1627</v>
      </c>
      <c r="R28" s="275"/>
      <c r="S28" s="275"/>
      <c r="T28" s="275"/>
      <c r="W28" s="53"/>
    </row>
    <row r="29" spans="1:23" ht="12">
      <c r="A29" s="246" t="s">
        <v>1136</v>
      </c>
      <c r="B29" s="275">
        <v>7</v>
      </c>
      <c r="C29" s="276" t="s">
        <v>1673</v>
      </c>
      <c r="D29" s="275" t="s">
        <v>309</v>
      </c>
      <c r="E29" s="277" t="s">
        <v>626</v>
      </c>
      <c r="F29" s="278">
        <v>0</v>
      </c>
      <c r="G29" s="275">
        <v>0</v>
      </c>
      <c r="H29" s="275">
        <v>0</v>
      </c>
      <c r="I29" s="275">
        <v>0</v>
      </c>
      <c r="J29" s="277" t="s">
        <v>626</v>
      </c>
      <c r="K29" s="279">
        <v>2</v>
      </c>
      <c r="L29" s="280">
        <v>15</v>
      </c>
      <c r="M29" s="281">
        <f t="shared" si="0"/>
        <v>0</v>
      </c>
      <c r="N29" s="282">
        <f t="shared" si="1"/>
        <v>0</v>
      </c>
      <c r="O29" s="273" t="s">
        <v>1674</v>
      </c>
      <c r="P29" s="275" t="s">
        <v>626</v>
      </c>
      <c r="Q29" s="258" t="s">
        <v>1627</v>
      </c>
      <c r="R29" s="275"/>
      <c r="S29" s="275"/>
      <c r="T29" s="275"/>
      <c r="W29" s="53"/>
    </row>
    <row r="30" spans="1:23" ht="12">
      <c r="A30" s="246" t="s">
        <v>1136</v>
      </c>
      <c r="B30" s="275">
        <v>7</v>
      </c>
      <c r="C30" s="276" t="s">
        <v>1675</v>
      </c>
      <c r="D30" s="275" t="s">
        <v>309</v>
      </c>
      <c r="E30" s="277" t="s">
        <v>626</v>
      </c>
      <c r="F30" s="278">
        <v>0</v>
      </c>
      <c r="G30" s="275">
        <v>0</v>
      </c>
      <c r="H30" s="275">
        <v>0</v>
      </c>
      <c r="I30" s="275">
        <v>0</v>
      </c>
      <c r="J30" s="277" t="s">
        <v>1676</v>
      </c>
      <c r="K30" s="279">
        <v>3</v>
      </c>
      <c r="L30" s="280">
        <v>30</v>
      </c>
      <c r="M30" s="281">
        <f t="shared" si="0"/>
        <v>0</v>
      </c>
      <c r="N30" s="282">
        <f t="shared" si="1"/>
        <v>0</v>
      </c>
      <c r="O30" s="273" t="s">
        <v>1677</v>
      </c>
      <c r="P30" s="275" t="s">
        <v>626</v>
      </c>
      <c r="Q30" s="258" t="s">
        <v>1627</v>
      </c>
      <c r="R30" s="275"/>
      <c r="S30" s="275"/>
      <c r="T30" s="275"/>
      <c r="W30" s="53"/>
    </row>
    <row r="31" spans="1:23" ht="12">
      <c r="A31" s="246" t="s">
        <v>1136</v>
      </c>
      <c r="B31" s="275">
        <v>8</v>
      </c>
      <c r="C31" s="276" t="s">
        <v>960</v>
      </c>
      <c r="D31" s="275" t="s">
        <v>310</v>
      </c>
      <c r="E31" s="277" t="s">
        <v>626</v>
      </c>
      <c r="F31" s="278">
        <v>0</v>
      </c>
      <c r="G31" s="275">
        <v>0</v>
      </c>
      <c r="H31" s="275">
        <v>0</v>
      </c>
      <c r="I31" s="275">
        <v>0</v>
      </c>
      <c r="J31" s="277" t="s">
        <v>626</v>
      </c>
      <c r="K31" s="279">
        <v>7</v>
      </c>
      <c r="L31" s="280">
        <v>80</v>
      </c>
      <c r="M31" s="281">
        <f t="shared" si="0"/>
        <v>0</v>
      </c>
      <c r="N31" s="282">
        <f t="shared" si="1"/>
        <v>0</v>
      </c>
      <c r="O31" s="273" t="s">
        <v>1678</v>
      </c>
      <c r="P31" s="275" t="s">
        <v>626</v>
      </c>
      <c r="Q31" s="258" t="s">
        <v>1627</v>
      </c>
      <c r="R31" s="275"/>
      <c r="S31" s="275"/>
      <c r="T31" s="275"/>
      <c r="W31" s="53"/>
    </row>
    <row r="32" spans="1:23" ht="12">
      <c r="A32" s="246" t="s">
        <v>1136</v>
      </c>
      <c r="B32" s="275">
        <v>8</v>
      </c>
      <c r="C32" s="276" t="s">
        <v>1679</v>
      </c>
      <c r="D32" s="275" t="s">
        <v>309</v>
      </c>
      <c r="E32" s="277" t="s">
        <v>626</v>
      </c>
      <c r="F32" s="278">
        <v>0</v>
      </c>
      <c r="G32" s="275">
        <v>0</v>
      </c>
      <c r="H32" s="275">
        <v>0</v>
      </c>
      <c r="I32" s="275">
        <v>0</v>
      </c>
      <c r="J32" s="277" t="s">
        <v>1630</v>
      </c>
      <c r="K32" s="279">
        <v>4</v>
      </c>
      <c r="L32" s="280">
        <v>15</v>
      </c>
      <c r="M32" s="281">
        <f t="shared" si="0"/>
        <v>0</v>
      </c>
      <c r="N32" s="282">
        <f t="shared" si="1"/>
        <v>0</v>
      </c>
      <c r="O32" s="273" t="s">
        <v>1680</v>
      </c>
      <c r="P32" s="275" t="s">
        <v>626</v>
      </c>
      <c r="Q32" s="258" t="s">
        <v>1627</v>
      </c>
      <c r="R32" s="275"/>
      <c r="S32" s="275"/>
      <c r="T32" s="275"/>
      <c r="W32" s="53"/>
    </row>
    <row r="33" spans="1:23" ht="12">
      <c r="A33" s="246" t="s">
        <v>1136</v>
      </c>
      <c r="B33" s="275">
        <v>8</v>
      </c>
      <c r="C33" s="276" t="s">
        <v>1149</v>
      </c>
      <c r="D33" s="275" t="s">
        <v>562</v>
      </c>
      <c r="E33" s="277" t="s">
        <v>626</v>
      </c>
      <c r="F33" s="278">
        <v>0</v>
      </c>
      <c r="G33" s="275">
        <v>0</v>
      </c>
      <c r="H33" s="275">
        <v>0</v>
      </c>
      <c r="I33" s="275">
        <v>0</v>
      </c>
      <c r="J33" s="277" t="s">
        <v>1633</v>
      </c>
      <c r="K33" s="279">
        <v>4</v>
      </c>
      <c r="L33" s="280">
        <v>25</v>
      </c>
      <c r="M33" s="281">
        <f t="shared" si="0"/>
        <v>0</v>
      </c>
      <c r="N33" s="282">
        <f t="shared" si="1"/>
        <v>0</v>
      </c>
      <c r="O33" s="273" t="s">
        <v>1681</v>
      </c>
      <c r="P33" s="275" t="s">
        <v>626</v>
      </c>
      <c r="Q33" s="258" t="s">
        <v>1627</v>
      </c>
      <c r="R33" s="275"/>
      <c r="S33" s="275"/>
      <c r="T33" s="275"/>
      <c r="W33" s="53"/>
    </row>
    <row r="34" spans="1:23" ht="12">
      <c r="A34" s="246" t="s">
        <v>1136</v>
      </c>
      <c r="B34" s="275">
        <v>9</v>
      </c>
      <c r="C34" s="276" t="s">
        <v>321</v>
      </c>
      <c r="D34" s="275" t="s">
        <v>309</v>
      </c>
      <c r="E34" s="277" t="s">
        <v>334</v>
      </c>
      <c r="F34" s="278">
        <v>-200</v>
      </c>
      <c r="G34" s="275">
        <v>0</v>
      </c>
      <c r="H34" s="275">
        <v>8</v>
      </c>
      <c r="I34" s="275">
        <v>10</v>
      </c>
      <c r="J34" s="277" t="s">
        <v>1682</v>
      </c>
      <c r="K34" s="279">
        <v>2.4</v>
      </c>
      <c r="L34" s="280">
        <v>72</v>
      </c>
      <c r="M34" s="281">
        <f t="shared" si="0"/>
        <v>80</v>
      </c>
      <c r="N34" s="282">
        <f t="shared" si="1"/>
        <v>1.1111111111111112</v>
      </c>
      <c r="O34" s="273" t="s">
        <v>1683</v>
      </c>
      <c r="P34" s="275" t="s">
        <v>626</v>
      </c>
      <c r="Q34" s="258" t="s">
        <v>1627</v>
      </c>
      <c r="R34" s="275"/>
      <c r="S34" s="275"/>
      <c r="T34" s="275"/>
      <c r="W34" s="53"/>
    </row>
    <row r="35" spans="1:23" ht="12">
      <c r="A35" s="246" t="s">
        <v>1136</v>
      </c>
      <c r="B35" s="275">
        <v>9</v>
      </c>
      <c r="C35" s="276" t="s">
        <v>1684</v>
      </c>
      <c r="D35" s="275" t="s">
        <v>564</v>
      </c>
      <c r="E35" s="277" t="s">
        <v>626</v>
      </c>
      <c r="F35" s="278">
        <v>0</v>
      </c>
      <c r="G35" s="275">
        <v>0</v>
      </c>
      <c r="H35" s="275">
        <v>0</v>
      </c>
      <c r="I35" s="275">
        <v>0</v>
      </c>
      <c r="J35" s="277" t="s">
        <v>626</v>
      </c>
      <c r="K35" s="279">
        <v>5</v>
      </c>
      <c r="L35" s="280">
        <v>10</v>
      </c>
      <c r="M35" s="281">
        <f t="shared" si="0"/>
        <v>0</v>
      </c>
      <c r="N35" s="282">
        <f t="shared" si="1"/>
        <v>0</v>
      </c>
      <c r="O35" s="273" t="s">
        <v>1685</v>
      </c>
      <c r="P35" s="275" t="s">
        <v>626</v>
      </c>
      <c r="Q35" s="258" t="s">
        <v>1627</v>
      </c>
      <c r="R35" s="275"/>
      <c r="S35" s="275"/>
      <c r="T35" s="275"/>
      <c r="W35" s="53"/>
    </row>
    <row r="36" spans="1:23" ht="12">
      <c r="A36" s="246" t="s">
        <v>1136</v>
      </c>
      <c r="B36" s="275">
        <v>9</v>
      </c>
      <c r="C36" s="276" t="s">
        <v>1686</v>
      </c>
      <c r="D36" s="275" t="s">
        <v>309</v>
      </c>
      <c r="E36" s="277" t="s">
        <v>334</v>
      </c>
      <c r="F36" s="278">
        <v>0</v>
      </c>
      <c r="G36" s="275">
        <v>0</v>
      </c>
      <c r="H36" s="275">
        <v>0</v>
      </c>
      <c r="I36" s="275">
        <v>0</v>
      </c>
      <c r="J36" s="277" t="s">
        <v>1687</v>
      </c>
      <c r="K36" s="279">
        <v>2.5</v>
      </c>
      <c r="L36" s="280">
        <v>40</v>
      </c>
      <c r="M36" s="281">
        <f t="shared" si="0"/>
        <v>0</v>
      </c>
      <c r="N36" s="282">
        <f t="shared" si="1"/>
        <v>0</v>
      </c>
      <c r="O36" s="273" t="s">
        <v>1688</v>
      </c>
      <c r="P36" s="275" t="s">
        <v>626</v>
      </c>
      <c r="Q36" s="258" t="s">
        <v>1627</v>
      </c>
      <c r="R36" s="275"/>
      <c r="S36" s="275"/>
      <c r="T36" s="275"/>
      <c r="W36" s="53"/>
    </row>
    <row r="37" spans="1:23" ht="12">
      <c r="A37" s="246" t="s">
        <v>1136</v>
      </c>
      <c r="B37" s="275">
        <v>10</v>
      </c>
      <c r="C37" s="276" t="s">
        <v>325</v>
      </c>
      <c r="D37" s="275" t="s">
        <v>309</v>
      </c>
      <c r="E37" s="277" t="s">
        <v>343</v>
      </c>
      <c r="F37" s="278">
        <v>-100</v>
      </c>
      <c r="G37" s="275">
        <v>0</v>
      </c>
      <c r="H37" s="275">
        <v>43</v>
      </c>
      <c r="I37" s="275">
        <v>7</v>
      </c>
      <c r="J37" s="277" t="s">
        <v>1689</v>
      </c>
      <c r="K37" s="279">
        <v>3</v>
      </c>
      <c r="L37" s="280">
        <v>88</v>
      </c>
      <c r="M37" s="281">
        <f t="shared" si="0"/>
        <v>301</v>
      </c>
      <c r="N37" s="282">
        <f t="shared" si="1"/>
        <v>3.4204545454545454</v>
      </c>
      <c r="O37" s="273" t="s">
        <v>1660</v>
      </c>
      <c r="P37" s="275" t="s">
        <v>626</v>
      </c>
      <c r="Q37" s="258" t="s">
        <v>1627</v>
      </c>
      <c r="R37" s="275"/>
      <c r="S37" s="275"/>
      <c r="T37" s="275"/>
      <c r="W37" s="53"/>
    </row>
    <row r="38" spans="1:23" ht="12">
      <c r="A38" s="246" t="s">
        <v>1136</v>
      </c>
      <c r="B38" s="275">
        <v>10</v>
      </c>
      <c r="C38" s="276" t="s">
        <v>1690</v>
      </c>
      <c r="D38" s="275" t="s">
        <v>309</v>
      </c>
      <c r="E38" s="277" t="s">
        <v>311</v>
      </c>
      <c r="F38" s="278">
        <v>0</v>
      </c>
      <c r="G38" s="275">
        <v>0</v>
      </c>
      <c r="H38" s="275">
        <v>0</v>
      </c>
      <c r="I38" s="275">
        <v>0</v>
      </c>
      <c r="J38" s="277" t="s">
        <v>1691</v>
      </c>
      <c r="K38" s="279">
        <v>3</v>
      </c>
      <c r="L38" s="280">
        <v>50</v>
      </c>
      <c r="M38" s="281">
        <f t="shared" si="0"/>
        <v>0</v>
      </c>
      <c r="N38" s="282">
        <f t="shared" si="1"/>
        <v>0</v>
      </c>
      <c r="O38" s="273" t="s">
        <v>1692</v>
      </c>
      <c r="P38" s="275" t="s">
        <v>626</v>
      </c>
      <c r="Q38" s="258" t="s">
        <v>1627</v>
      </c>
      <c r="R38" s="275"/>
      <c r="S38" s="275"/>
      <c r="T38" s="275"/>
      <c r="W38" s="53"/>
    </row>
    <row r="39" spans="1:23" ht="12">
      <c r="A39" s="246" t="s">
        <v>1136</v>
      </c>
      <c r="B39" s="275">
        <v>10</v>
      </c>
      <c r="C39" s="276" t="s">
        <v>1693</v>
      </c>
      <c r="D39" s="275" t="s">
        <v>309</v>
      </c>
      <c r="E39" s="277" t="s">
        <v>334</v>
      </c>
      <c r="F39" s="278">
        <v>0</v>
      </c>
      <c r="G39" s="275">
        <v>0</v>
      </c>
      <c r="H39" s="275">
        <v>0</v>
      </c>
      <c r="I39" s="275">
        <v>0</v>
      </c>
      <c r="J39" s="277" t="s">
        <v>1644</v>
      </c>
      <c r="K39" s="279">
        <v>2</v>
      </c>
      <c r="L39" s="280">
        <v>10</v>
      </c>
      <c r="M39" s="281">
        <f t="shared" si="0"/>
        <v>0</v>
      </c>
      <c r="N39" s="282">
        <f t="shared" si="1"/>
        <v>0</v>
      </c>
      <c r="O39" s="273" t="s">
        <v>1694</v>
      </c>
      <c r="P39" s="275" t="s">
        <v>626</v>
      </c>
      <c r="Q39" s="258" t="s">
        <v>1627</v>
      </c>
      <c r="R39" s="275"/>
      <c r="S39" s="275"/>
      <c r="T39" s="275"/>
      <c r="W39" s="53"/>
    </row>
    <row r="40" spans="1:23" ht="12">
      <c r="A40" s="246" t="s">
        <v>1136</v>
      </c>
      <c r="B40" s="275">
        <v>11</v>
      </c>
      <c r="C40" s="276" t="s">
        <v>1695</v>
      </c>
      <c r="D40" s="275" t="s">
        <v>562</v>
      </c>
      <c r="E40" s="277"/>
      <c r="F40" s="278"/>
      <c r="G40" s="275">
        <v>0</v>
      </c>
      <c r="H40" s="275">
        <v>0</v>
      </c>
      <c r="I40" s="275">
        <v>0</v>
      </c>
      <c r="J40" s="277" t="s">
        <v>1633</v>
      </c>
      <c r="K40" s="279">
        <v>2.5</v>
      </c>
      <c r="L40" s="280">
        <v>20</v>
      </c>
      <c r="M40" s="281">
        <f t="shared" si="0"/>
        <v>0</v>
      </c>
      <c r="N40" s="282">
        <f t="shared" si="1"/>
        <v>0</v>
      </c>
      <c r="O40" s="273" t="s">
        <v>1696</v>
      </c>
      <c r="P40" s="275" t="s">
        <v>626</v>
      </c>
      <c r="Q40" s="258" t="s">
        <v>1627</v>
      </c>
      <c r="R40" s="275"/>
      <c r="S40" s="275"/>
      <c r="T40" s="275"/>
      <c r="W40" s="53"/>
    </row>
    <row r="41" spans="1:23" ht="12">
      <c r="A41" s="246" t="s">
        <v>1136</v>
      </c>
      <c r="B41" s="275">
        <v>11</v>
      </c>
      <c r="C41" s="276" t="s">
        <v>327</v>
      </c>
      <c r="D41" s="275" t="s">
        <v>310</v>
      </c>
      <c r="E41" s="277" t="s">
        <v>334</v>
      </c>
      <c r="F41" s="278">
        <v>0</v>
      </c>
      <c r="G41" s="275">
        <v>0</v>
      </c>
      <c r="H41" s="275">
        <v>11</v>
      </c>
      <c r="I41" s="275">
        <v>11</v>
      </c>
      <c r="J41" s="277" t="s">
        <v>1697</v>
      </c>
      <c r="K41" s="279">
        <v>2</v>
      </c>
      <c r="L41" s="280">
        <v>60</v>
      </c>
      <c r="M41" s="281">
        <f t="shared" si="0"/>
        <v>121</v>
      </c>
      <c r="N41" s="282">
        <f t="shared" si="1"/>
        <v>2.0166666666666666</v>
      </c>
      <c r="O41" s="273" t="s">
        <v>1698</v>
      </c>
      <c r="P41" s="275" t="s">
        <v>626</v>
      </c>
      <c r="Q41" s="258" t="s">
        <v>1627</v>
      </c>
      <c r="R41" s="275"/>
      <c r="S41" s="275"/>
      <c r="T41" s="275"/>
      <c r="W41" s="53"/>
    </row>
    <row r="42" spans="1:23" ht="12">
      <c r="A42" s="246" t="s">
        <v>1136</v>
      </c>
      <c r="B42" s="275">
        <v>11</v>
      </c>
      <c r="C42" s="276" t="s">
        <v>1699</v>
      </c>
      <c r="D42" s="275" t="s">
        <v>309</v>
      </c>
      <c r="E42" s="277"/>
      <c r="F42" s="278"/>
      <c r="G42" s="275">
        <v>0</v>
      </c>
      <c r="H42" s="275">
        <v>0</v>
      </c>
      <c r="I42" s="275">
        <v>0</v>
      </c>
      <c r="J42" s="277" t="s">
        <v>1700</v>
      </c>
      <c r="K42" s="279">
        <v>3</v>
      </c>
      <c r="L42" s="280">
        <v>35</v>
      </c>
      <c r="M42" s="281">
        <f t="shared" si="0"/>
        <v>0</v>
      </c>
      <c r="N42" s="282">
        <f t="shared" si="1"/>
        <v>0</v>
      </c>
      <c r="O42" s="273" t="s">
        <v>1701</v>
      </c>
      <c r="P42" s="275" t="s">
        <v>626</v>
      </c>
      <c r="Q42" s="258" t="s">
        <v>1627</v>
      </c>
      <c r="R42" s="275"/>
      <c r="S42" s="275"/>
      <c r="T42" s="275"/>
      <c r="W42" s="53"/>
    </row>
    <row r="43" spans="1:23" ht="12">
      <c r="A43" s="246" t="s">
        <v>1136</v>
      </c>
      <c r="B43" s="275">
        <v>12</v>
      </c>
      <c r="C43" s="276" t="s">
        <v>77</v>
      </c>
      <c r="D43" s="275" t="s">
        <v>309</v>
      </c>
      <c r="E43" s="277"/>
      <c r="F43" s="278"/>
      <c r="G43" s="275">
        <v>0</v>
      </c>
      <c r="H43" s="275">
        <v>0</v>
      </c>
      <c r="I43" s="275">
        <v>0</v>
      </c>
      <c r="J43" s="277" t="s">
        <v>626</v>
      </c>
      <c r="K43" s="279">
        <v>6</v>
      </c>
      <c r="L43" s="280">
        <v>100</v>
      </c>
      <c r="M43" s="281">
        <f t="shared" si="0"/>
        <v>0</v>
      </c>
      <c r="N43" s="282">
        <f t="shared" si="1"/>
        <v>0</v>
      </c>
      <c r="O43" s="273" t="s">
        <v>1702</v>
      </c>
      <c r="P43" s="275" t="s">
        <v>626</v>
      </c>
      <c r="Q43" s="258" t="s">
        <v>1627</v>
      </c>
      <c r="R43" s="275"/>
      <c r="S43" s="275"/>
      <c r="T43" s="275"/>
      <c r="W43" s="53"/>
    </row>
    <row r="44" spans="1:23" ht="12">
      <c r="A44" s="246" t="s">
        <v>1136</v>
      </c>
      <c r="B44" s="275">
        <v>12</v>
      </c>
      <c r="C44" s="276" t="s">
        <v>965</v>
      </c>
      <c r="D44" s="275" t="s">
        <v>310</v>
      </c>
      <c r="E44" s="277"/>
      <c r="F44" s="278"/>
      <c r="G44" s="275">
        <v>0</v>
      </c>
      <c r="H44" s="275">
        <v>0</v>
      </c>
      <c r="I44" s="275">
        <v>0</v>
      </c>
      <c r="J44" s="277" t="s">
        <v>626</v>
      </c>
      <c r="K44" s="279">
        <v>8</v>
      </c>
      <c r="L44" s="280">
        <v>120</v>
      </c>
      <c r="M44" s="281">
        <f t="shared" si="0"/>
        <v>0</v>
      </c>
      <c r="N44" s="282">
        <f t="shared" si="1"/>
        <v>0</v>
      </c>
      <c r="O44" s="273" t="s">
        <v>1703</v>
      </c>
      <c r="P44" s="275" t="s">
        <v>626</v>
      </c>
      <c r="Q44" s="258" t="s">
        <v>1627</v>
      </c>
      <c r="R44" s="275"/>
      <c r="S44" s="275"/>
      <c r="T44" s="275"/>
      <c r="W44" s="53"/>
    </row>
    <row r="45" spans="1:23" ht="12">
      <c r="A45" s="246" t="s">
        <v>1136</v>
      </c>
      <c r="B45" s="275">
        <v>12</v>
      </c>
      <c r="C45" s="276" t="s">
        <v>1704</v>
      </c>
      <c r="D45" s="275" t="s">
        <v>310</v>
      </c>
      <c r="E45" s="277"/>
      <c r="F45" s="278"/>
      <c r="G45" s="275">
        <v>0</v>
      </c>
      <c r="H45" s="275">
        <v>0</v>
      </c>
      <c r="I45" s="275">
        <v>0</v>
      </c>
      <c r="J45" s="277" t="s">
        <v>626</v>
      </c>
      <c r="K45" s="279">
        <v>5</v>
      </c>
      <c r="L45" s="280">
        <v>100</v>
      </c>
      <c r="M45" s="281">
        <f t="shared" si="0"/>
        <v>0</v>
      </c>
      <c r="N45" s="282">
        <f t="shared" si="1"/>
        <v>0</v>
      </c>
      <c r="O45" s="273" t="s">
        <v>1705</v>
      </c>
      <c r="P45" s="275" t="s">
        <v>626</v>
      </c>
      <c r="Q45" s="258" t="s">
        <v>1627</v>
      </c>
      <c r="R45" s="275"/>
      <c r="S45" s="275"/>
      <c r="T45" s="275"/>
      <c r="W45" s="53"/>
    </row>
    <row r="46" spans="1:23" ht="12">
      <c r="A46" s="246" t="s">
        <v>1136</v>
      </c>
      <c r="B46" s="275">
        <v>12</v>
      </c>
      <c r="C46" s="276" t="s">
        <v>329</v>
      </c>
      <c r="D46" s="275" t="s">
        <v>309</v>
      </c>
      <c r="E46" s="277" t="s">
        <v>334</v>
      </c>
      <c r="F46" s="278">
        <v>-200</v>
      </c>
      <c r="G46" s="275">
        <v>105</v>
      </c>
      <c r="H46" s="275">
        <v>0</v>
      </c>
      <c r="I46" s="275">
        <v>0</v>
      </c>
      <c r="J46" s="277" t="s">
        <v>626</v>
      </c>
      <c r="K46" s="279">
        <v>2</v>
      </c>
      <c r="L46" s="280">
        <v>86</v>
      </c>
      <c r="M46" s="281">
        <f t="shared" si="0"/>
        <v>105</v>
      </c>
      <c r="N46" s="282">
        <f t="shared" si="1"/>
        <v>1.2209302325581395</v>
      </c>
      <c r="O46" s="273" t="s">
        <v>1635</v>
      </c>
      <c r="P46" s="275" t="s">
        <v>626</v>
      </c>
      <c r="Q46" s="258" t="s">
        <v>1627</v>
      </c>
      <c r="R46" s="275"/>
      <c r="S46" s="275"/>
      <c r="T46" s="275"/>
      <c r="W46" s="53"/>
    </row>
    <row r="47" spans="1:23" ht="12">
      <c r="A47" s="246" t="s">
        <v>1136</v>
      </c>
      <c r="B47" s="275">
        <v>13</v>
      </c>
      <c r="C47" s="276" t="s">
        <v>1706</v>
      </c>
      <c r="D47" s="275" t="s">
        <v>309</v>
      </c>
      <c r="E47" s="277"/>
      <c r="F47" s="278"/>
      <c r="G47" s="275">
        <v>0</v>
      </c>
      <c r="H47" s="275">
        <v>0</v>
      </c>
      <c r="I47" s="275">
        <v>0</v>
      </c>
      <c r="J47" s="277" t="s">
        <v>626</v>
      </c>
      <c r="K47" s="279">
        <v>2</v>
      </c>
      <c r="L47" s="280">
        <v>20</v>
      </c>
      <c r="M47" s="281">
        <f t="shared" si="0"/>
        <v>0</v>
      </c>
      <c r="N47" s="282">
        <f t="shared" si="1"/>
        <v>0</v>
      </c>
      <c r="O47" s="273" t="s">
        <v>1707</v>
      </c>
      <c r="P47" s="275" t="s">
        <v>626</v>
      </c>
      <c r="Q47" s="258" t="s">
        <v>1627</v>
      </c>
      <c r="R47" s="275"/>
      <c r="S47" s="275"/>
      <c r="T47" s="275"/>
      <c r="W47" s="53"/>
    </row>
    <row r="48" spans="1:23" ht="12">
      <c r="A48" s="246" t="s">
        <v>1136</v>
      </c>
      <c r="B48" s="275">
        <v>13</v>
      </c>
      <c r="C48" s="276" t="s">
        <v>314</v>
      </c>
      <c r="D48" s="275" t="s">
        <v>309</v>
      </c>
      <c r="E48" s="277" t="s">
        <v>333</v>
      </c>
      <c r="F48" s="278">
        <v>0</v>
      </c>
      <c r="G48" s="275">
        <v>0</v>
      </c>
      <c r="H48" s="275">
        <v>22</v>
      </c>
      <c r="I48" s="275">
        <v>7</v>
      </c>
      <c r="J48" s="277" t="s">
        <v>1689</v>
      </c>
      <c r="K48" s="279">
        <v>3</v>
      </c>
      <c r="L48" s="280">
        <v>41</v>
      </c>
      <c r="M48" s="281">
        <f t="shared" si="0"/>
        <v>154</v>
      </c>
      <c r="N48" s="282">
        <f t="shared" si="1"/>
        <v>3.7560975609756095</v>
      </c>
      <c r="O48" s="273" t="s">
        <v>1708</v>
      </c>
      <c r="P48" s="275" t="s">
        <v>626</v>
      </c>
      <c r="Q48" s="258" t="s">
        <v>1627</v>
      </c>
      <c r="R48" s="275"/>
      <c r="S48" s="275"/>
      <c r="T48" s="275"/>
      <c r="W48" s="53"/>
    </row>
    <row r="49" spans="1:23" ht="12">
      <c r="A49" s="246" t="s">
        <v>1136</v>
      </c>
      <c r="B49" s="275">
        <v>14</v>
      </c>
      <c r="C49" s="276" t="s">
        <v>1709</v>
      </c>
      <c r="D49" s="275" t="s">
        <v>562</v>
      </c>
      <c r="E49" s="277"/>
      <c r="F49" s="278"/>
      <c r="G49" s="275">
        <v>0</v>
      </c>
      <c r="H49" s="275">
        <v>0</v>
      </c>
      <c r="I49" s="275">
        <v>0</v>
      </c>
      <c r="J49" s="277"/>
      <c r="K49" s="279">
        <v>3.5</v>
      </c>
      <c r="L49" s="280">
        <v>41</v>
      </c>
      <c r="M49" s="281">
        <f t="shared" si="0"/>
        <v>0</v>
      </c>
      <c r="N49" s="282">
        <f t="shared" si="1"/>
        <v>0</v>
      </c>
      <c r="O49" s="273" t="s">
        <v>1710</v>
      </c>
      <c r="P49" s="275" t="s">
        <v>626</v>
      </c>
      <c r="Q49" s="258" t="s">
        <v>1627</v>
      </c>
      <c r="R49" s="275"/>
      <c r="S49" s="275"/>
      <c r="T49" s="275"/>
      <c r="W49" s="53"/>
    </row>
    <row r="50" spans="1:23" ht="12">
      <c r="A50" s="246" t="s">
        <v>1136</v>
      </c>
      <c r="B50" s="275">
        <v>15</v>
      </c>
      <c r="C50" s="276" t="s">
        <v>1711</v>
      </c>
      <c r="D50" s="275" t="s">
        <v>562</v>
      </c>
      <c r="E50" s="277"/>
      <c r="F50" s="278"/>
      <c r="G50" s="275">
        <v>0</v>
      </c>
      <c r="H50" s="275">
        <v>0</v>
      </c>
      <c r="I50" s="275">
        <v>0</v>
      </c>
      <c r="J50" s="277" t="s">
        <v>1700</v>
      </c>
      <c r="K50" s="279">
        <v>5</v>
      </c>
      <c r="L50" s="280">
        <v>60</v>
      </c>
      <c r="M50" s="281">
        <f t="shared" si="0"/>
        <v>0</v>
      </c>
      <c r="N50" s="282">
        <f t="shared" si="1"/>
        <v>0</v>
      </c>
      <c r="O50" s="273" t="s">
        <v>1712</v>
      </c>
      <c r="P50" s="275">
        <v>21</v>
      </c>
      <c r="Q50" s="276" t="s">
        <v>1627</v>
      </c>
      <c r="R50" s="275" t="s">
        <v>1543</v>
      </c>
      <c r="S50" s="275" t="s">
        <v>1713</v>
      </c>
      <c r="T50" s="275"/>
      <c r="W50" s="53"/>
    </row>
    <row r="51" spans="1:23" ht="12">
      <c r="A51" s="246" t="s">
        <v>1136</v>
      </c>
      <c r="B51" s="275">
        <v>15</v>
      </c>
      <c r="C51" s="276" t="s">
        <v>1163</v>
      </c>
      <c r="D51" s="275" t="s">
        <v>562</v>
      </c>
      <c r="E51" s="277"/>
      <c r="F51" s="278"/>
      <c r="G51" s="275">
        <v>0</v>
      </c>
      <c r="H51" s="275">
        <v>0</v>
      </c>
      <c r="I51" s="275">
        <v>0</v>
      </c>
      <c r="J51" s="277" t="s">
        <v>626</v>
      </c>
      <c r="K51" s="279">
        <v>3.5</v>
      </c>
      <c r="L51" s="280">
        <v>30</v>
      </c>
      <c r="M51" s="281">
        <f t="shared" si="0"/>
        <v>0</v>
      </c>
      <c r="N51" s="282">
        <f t="shared" si="1"/>
        <v>0</v>
      </c>
      <c r="O51" s="273" t="s">
        <v>1714</v>
      </c>
      <c r="P51" s="275" t="s">
        <v>626</v>
      </c>
      <c r="Q51" s="276" t="s">
        <v>1627</v>
      </c>
      <c r="R51" s="275"/>
      <c r="S51" s="275"/>
      <c r="T51" s="275"/>
      <c r="W51" s="53"/>
    </row>
    <row r="52" spans="1:23" ht="12">
      <c r="A52" s="246" t="s">
        <v>1136</v>
      </c>
      <c r="B52" s="275">
        <v>15</v>
      </c>
      <c r="C52" s="276" t="s">
        <v>330</v>
      </c>
      <c r="D52" s="275" t="s">
        <v>310</v>
      </c>
      <c r="E52" s="277"/>
      <c r="F52" s="278"/>
      <c r="G52" s="275">
        <v>20</v>
      </c>
      <c r="H52" s="275">
        <v>5</v>
      </c>
      <c r="I52" s="275">
        <v>22</v>
      </c>
      <c r="J52" s="277" t="s">
        <v>1715</v>
      </c>
      <c r="K52" s="279">
        <v>2.8</v>
      </c>
      <c r="L52" s="280">
        <v>78</v>
      </c>
      <c r="M52" s="281">
        <f t="shared" si="0"/>
        <v>130</v>
      </c>
      <c r="N52" s="282">
        <f t="shared" si="1"/>
        <v>1.6666666666666667</v>
      </c>
      <c r="O52" s="273" t="s">
        <v>1716</v>
      </c>
      <c r="P52" s="275" t="s">
        <v>626</v>
      </c>
      <c r="Q52" s="258" t="s">
        <v>1627</v>
      </c>
      <c r="R52" s="275"/>
      <c r="S52" s="275"/>
      <c r="T52" s="275"/>
      <c r="W52" s="53"/>
    </row>
    <row r="53" spans="1:23" ht="12">
      <c r="A53" s="246" t="s">
        <v>1136</v>
      </c>
      <c r="B53" s="275">
        <v>15</v>
      </c>
      <c r="C53" s="276" t="s">
        <v>1717</v>
      </c>
      <c r="D53" s="275" t="s">
        <v>564</v>
      </c>
      <c r="E53" s="277"/>
      <c r="F53" s="278"/>
      <c r="G53" s="275">
        <v>0</v>
      </c>
      <c r="H53" s="275">
        <v>0</v>
      </c>
      <c r="I53" s="275">
        <v>0</v>
      </c>
      <c r="J53" s="277" t="s">
        <v>626</v>
      </c>
      <c r="K53" s="279">
        <v>6</v>
      </c>
      <c r="L53" s="280">
        <v>10</v>
      </c>
      <c r="M53" s="281">
        <f t="shared" si="0"/>
        <v>0</v>
      </c>
      <c r="N53" s="282">
        <f t="shared" si="1"/>
        <v>0</v>
      </c>
      <c r="O53" s="273" t="s">
        <v>1718</v>
      </c>
      <c r="P53" s="275">
        <v>21</v>
      </c>
      <c r="Q53" s="276" t="s">
        <v>1627</v>
      </c>
      <c r="R53" s="275" t="s">
        <v>1719</v>
      </c>
      <c r="S53" s="275" t="s">
        <v>1622</v>
      </c>
      <c r="T53" s="275"/>
      <c r="W53" s="53"/>
    </row>
    <row r="54" spans="1:23" ht="12">
      <c r="A54" s="246" t="s">
        <v>1136</v>
      </c>
      <c r="B54" s="275">
        <v>16</v>
      </c>
      <c r="C54" s="276" t="s">
        <v>597</v>
      </c>
      <c r="D54" s="275" t="s">
        <v>562</v>
      </c>
      <c r="E54" s="277"/>
      <c r="F54" s="278"/>
      <c r="G54" s="275">
        <v>0</v>
      </c>
      <c r="H54" s="275">
        <v>0</v>
      </c>
      <c r="I54" s="275">
        <v>0</v>
      </c>
      <c r="J54" s="277" t="s">
        <v>626</v>
      </c>
      <c r="K54" s="279">
        <v>1.5</v>
      </c>
      <c r="L54" s="280">
        <v>60</v>
      </c>
      <c r="M54" s="281">
        <f t="shared" si="0"/>
        <v>0</v>
      </c>
      <c r="N54" s="282">
        <f t="shared" si="1"/>
        <v>0</v>
      </c>
      <c r="O54" s="273" t="s">
        <v>1720</v>
      </c>
      <c r="P54" s="275" t="s">
        <v>626</v>
      </c>
      <c r="Q54" s="258" t="s">
        <v>1627</v>
      </c>
      <c r="R54" s="275"/>
      <c r="S54" s="275"/>
      <c r="T54" s="275"/>
      <c r="W54" s="53"/>
    </row>
    <row r="55" spans="1:23" ht="12">
      <c r="A55" s="246" t="s">
        <v>1136</v>
      </c>
      <c r="B55" s="275">
        <v>16</v>
      </c>
      <c r="C55" s="276" t="s">
        <v>345</v>
      </c>
      <c r="D55" s="275" t="s">
        <v>309</v>
      </c>
      <c r="E55" s="277" t="s">
        <v>334</v>
      </c>
      <c r="F55" s="278">
        <v>0</v>
      </c>
      <c r="G55" s="275" t="s">
        <v>328</v>
      </c>
      <c r="H55" s="275">
        <v>0</v>
      </c>
      <c r="I55" s="275">
        <v>0</v>
      </c>
      <c r="J55" s="277" t="s">
        <v>328</v>
      </c>
      <c r="K55" s="279">
        <v>2</v>
      </c>
      <c r="L55" s="280">
        <v>30</v>
      </c>
      <c r="M55" s="281" t="e">
        <f t="shared" si="0"/>
        <v>#VALUE!</v>
      </c>
      <c r="N55" s="282" t="e">
        <f t="shared" si="1"/>
        <v>#VALUE!</v>
      </c>
      <c r="O55" s="273" t="s">
        <v>1721</v>
      </c>
      <c r="P55" s="275">
        <v>21</v>
      </c>
      <c r="Q55" s="276" t="s">
        <v>1722</v>
      </c>
      <c r="R55" s="275" t="s">
        <v>1723</v>
      </c>
      <c r="S55" s="275" t="s">
        <v>1724</v>
      </c>
      <c r="T55" s="275"/>
      <c r="W55" s="53"/>
    </row>
    <row r="56" spans="1:23" ht="12">
      <c r="A56" s="246" t="s">
        <v>1136</v>
      </c>
      <c r="B56" s="275">
        <v>16</v>
      </c>
      <c r="C56" s="276" t="s">
        <v>972</v>
      </c>
      <c r="D56" s="275" t="s">
        <v>310</v>
      </c>
      <c r="E56" s="277"/>
      <c r="F56" s="278"/>
      <c r="G56" s="275">
        <v>0</v>
      </c>
      <c r="H56" s="275">
        <v>0</v>
      </c>
      <c r="I56" s="275">
        <v>0</v>
      </c>
      <c r="J56" s="277" t="s">
        <v>626</v>
      </c>
      <c r="K56" s="279">
        <v>9</v>
      </c>
      <c r="L56" s="280">
        <v>160</v>
      </c>
      <c r="M56" s="281">
        <f t="shared" si="0"/>
        <v>0</v>
      </c>
      <c r="N56" s="282">
        <f t="shared" si="1"/>
        <v>0</v>
      </c>
      <c r="O56" s="273" t="s">
        <v>1725</v>
      </c>
      <c r="P56" s="275">
        <v>21</v>
      </c>
      <c r="Q56" s="258" t="s">
        <v>1627</v>
      </c>
      <c r="R56" s="275" t="s">
        <v>1603</v>
      </c>
      <c r="S56" s="275" t="s">
        <v>1619</v>
      </c>
      <c r="T56" s="275"/>
      <c r="W56" s="53"/>
    </row>
    <row r="57" spans="1:23" ht="12">
      <c r="A57" s="246" t="s">
        <v>1136</v>
      </c>
      <c r="B57" s="275">
        <v>16</v>
      </c>
      <c r="C57" s="276" t="s">
        <v>1175</v>
      </c>
      <c r="D57" s="275" t="s">
        <v>562</v>
      </c>
      <c r="E57" s="277"/>
      <c r="F57" s="278"/>
      <c r="G57" s="275">
        <v>0</v>
      </c>
      <c r="H57" s="275">
        <v>0</v>
      </c>
      <c r="I57" s="275">
        <v>0</v>
      </c>
      <c r="J57" s="277" t="s">
        <v>328</v>
      </c>
      <c r="K57" s="279">
        <v>5</v>
      </c>
      <c r="L57" s="280">
        <v>50</v>
      </c>
      <c r="M57" s="281">
        <f t="shared" si="0"/>
        <v>0</v>
      </c>
      <c r="N57" s="282">
        <f t="shared" si="1"/>
        <v>0</v>
      </c>
      <c r="O57" s="273" t="s">
        <v>1726</v>
      </c>
      <c r="P57" s="275" t="s">
        <v>626</v>
      </c>
      <c r="Q57" s="258" t="s">
        <v>1627</v>
      </c>
      <c r="R57" s="275"/>
      <c r="S57" s="275"/>
      <c r="T57" s="275"/>
      <c r="W57" s="53"/>
    </row>
    <row r="58" spans="1:23" ht="12">
      <c r="A58" s="246" t="s">
        <v>1136</v>
      </c>
      <c r="B58" s="275">
        <v>16</v>
      </c>
      <c r="C58" s="276" t="s">
        <v>1727</v>
      </c>
      <c r="D58" s="275" t="s">
        <v>562</v>
      </c>
      <c r="E58" s="277"/>
      <c r="F58" s="278"/>
      <c r="G58" s="275">
        <v>0</v>
      </c>
      <c r="H58" s="275">
        <v>0</v>
      </c>
      <c r="I58" s="275">
        <v>0</v>
      </c>
      <c r="J58" s="277" t="s">
        <v>1728</v>
      </c>
      <c r="K58" s="279">
        <v>6</v>
      </c>
      <c r="L58" s="280">
        <v>75</v>
      </c>
      <c r="M58" s="281">
        <f t="shared" si="0"/>
        <v>0</v>
      </c>
      <c r="N58" s="282">
        <f t="shared" si="1"/>
        <v>0</v>
      </c>
      <c r="O58" s="273" t="s">
        <v>1729</v>
      </c>
      <c r="P58" s="275" t="s">
        <v>626</v>
      </c>
      <c r="Q58" s="258" t="s">
        <v>1627</v>
      </c>
      <c r="R58" s="275"/>
      <c r="S58" s="275"/>
      <c r="T58" s="275"/>
      <c r="W58" s="53"/>
    </row>
    <row r="59" spans="1:23" ht="12">
      <c r="A59" s="246" t="s">
        <v>1132</v>
      </c>
      <c r="B59" s="283">
        <v>16</v>
      </c>
      <c r="C59" s="284" t="s">
        <v>1178</v>
      </c>
      <c r="D59" s="283" t="s">
        <v>309</v>
      </c>
      <c r="E59" s="285" t="s">
        <v>1134</v>
      </c>
      <c r="F59" s="286">
        <v>0</v>
      </c>
      <c r="G59" s="283"/>
      <c r="H59" s="283"/>
      <c r="I59" s="283"/>
      <c r="J59" s="285"/>
      <c r="K59" s="287"/>
      <c r="L59" s="280"/>
      <c r="M59" s="281">
        <f t="shared" si="0"/>
        <v>0</v>
      </c>
      <c r="N59" s="282" t="e">
        <f t="shared" si="1"/>
        <v>#DIV/0!</v>
      </c>
      <c r="O59" s="288" t="s">
        <v>1730</v>
      </c>
      <c r="P59" s="283"/>
      <c r="Q59" s="284"/>
      <c r="R59" s="283"/>
      <c r="S59" s="283"/>
      <c r="T59" s="283"/>
      <c r="W59" s="53"/>
    </row>
    <row r="60" spans="1:23" ht="12">
      <c r="A60" s="246" t="s">
        <v>1136</v>
      </c>
      <c r="B60" s="275">
        <v>17</v>
      </c>
      <c r="C60" s="276" t="s">
        <v>30</v>
      </c>
      <c r="D60" s="275" t="s">
        <v>564</v>
      </c>
      <c r="E60" s="277"/>
      <c r="F60" s="278"/>
      <c r="G60" s="275"/>
      <c r="H60" s="275"/>
      <c r="I60" s="275"/>
      <c r="J60" s="277"/>
      <c r="K60" s="279"/>
      <c r="L60" s="280"/>
      <c r="M60" s="281">
        <f t="shared" si="0"/>
        <v>0</v>
      </c>
      <c r="N60" s="282" t="e">
        <f t="shared" si="1"/>
        <v>#DIV/0!</v>
      </c>
      <c r="O60" s="273"/>
      <c r="P60" s="275">
        <v>41</v>
      </c>
      <c r="Q60" s="276" t="s">
        <v>1627</v>
      </c>
      <c r="R60" s="275" t="s">
        <v>1557</v>
      </c>
      <c r="S60" s="275" t="s">
        <v>1520</v>
      </c>
      <c r="T60" s="275"/>
      <c r="W60" s="53"/>
    </row>
    <row r="61" spans="1:23" ht="12">
      <c r="A61" s="246" t="s">
        <v>1136</v>
      </c>
      <c r="B61" s="275">
        <v>17</v>
      </c>
      <c r="C61" s="276" t="s">
        <v>1731</v>
      </c>
      <c r="D61" s="275" t="s">
        <v>309</v>
      </c>
      <c r="E61" s="277"/>
      <c r="F61" s="278"/>
      <c r="G61" s="275"/>
      <c r="H61" s="275"/>
      <c r="I61" s="275"/>
      <c r="J61" s="277"/>
      <c r="K61" s="279"/>
      <c r="L61" s="280"/>
      <c r="M61" s="281">
        <f t="shared" si="0"/>
        <v>0</v>
      </c>
      <c r="N61" s="282" t="e">
        <f t="shared" si="1"/>
        <v>#DIV/0!</v>
      </c>
      <c r="O61" s="273"/>
      <c r="P61" s="275" t="s">
        <v>626</v>
      </c>
      <c r="Q61" s="276" t="s">
        <v>1627</v>
      </c>
      <c r="R61" s="275"/>
      <c r="S61" s="275"/>
      <c r="T61" s="275"/>
      <c r="W61" s="53"/>
    </row>
    <row r="62" spans="1:23" ht="12">
      <c r="A62" s="246" t="s">
        <v>1136</v>
      </c>
      <c r="B62" s="275">
        <v>17</v>
      </c>
      <c r="C62" s="276" t="s">
        <v>1732</v>
      </c>
      <c r="D62" s="275" t="s">
        <v>309</v>
      </c>
      <c r="E62" s="277"/>
      <c r="F62" s="278"/>
      <c r="G62" s="275"/>
      <c r="H62" s="275"/>
      <c r="I62" s="275"/>
      <c r="J62" s="277" t="s">
        <v>1659</v>
      </c>
      <c r="K62" s="279">
        <v>2</v>
      </c>
      <c r="L62" s="280">
        <v>10</v>
      </c>
      <c r="M62" s="281">
        <f t="shared" si="0"/>
        <v>0</v>
      </c>
      <c r="N62" s="282">
        <f t="shared" si="1"/>
        <v>0</v>
      </c>
      <c r="O62" s="273" t="s">
        <v>1733</v>
      </c>
      <c r="P62" s="275" t="s">
        <v>626</v>
      </c>
      <c r="Q62" s="258" t="s">
        <v>1627</v>
      </c>
      <c r="R62" s="275"/>
      <c r="S62" s="275"/>
      <c r="T62" s="275"/>
      <c r="W62" s="53"/>
    </row>
    <row r="63" spans="1:23" ht="12">
      <c r="A63" s="246" t="s">
        <v>1136</v>
      </c>
      <c r="B63" s="275">
        <v>18</v>
      </c>
      <c r="C63" s="276" t="s">
        <v>1734</v>
      </c>
      <c r="D63" s="275" t="s">
        <v>309</v>
      </c>
      <c r="E63" s="277"/>
      <c r="F63" s="278"/>
      <c r="G63" s="275"/>
      <c r="H63" s="275"/>
      <c r="I63" s="275"/>
      <c r="J63" s="277"/>
      <c r="K63" s="279"/>
      <c r="L63" s="280"/>
      <c r="M63" s="281">
        <f t="shared" si="0"/>
        <v>0</v>
      </c>
      <c r="N63" s="282" t="e">
        <f t="shared" si="1"/>
        <v>#DIV/0!</v>
      </c>
      <c r="O63" s="273"/>
      <c r="P63" s="275" t="s">
        <v>626</v>
      </c>
      <c r="Q63" s="276" t="s">
        <v>1627</v>
      </c>
      <c r="R63" s="275"/>
      <c r="S63" s="275"/>
      <c r="T63" s="275"/>
      <c r="W63" s="53"/>
    </row>
    <row r="64" spans="1:23" ht="12">
      <c r="A64" s="246" t="s">
        <v>1136</v>
      </c>
      <c r="B64" s="275">
        <v>18</v>
      </c>
      <c r="C64" s="276" t="s">
        <v>1735</v>
      </c>
      <c r="D64" s="275" t="s">
        <v>309</v>
      </c>
      <c r="E64" s="277"/>
      <c r="F64" s="278"/>
      <c r="G64" s="275"/>
      <c r="H64" s="275"/>
      <c r="I64" s="275"/>
      <c r="J64" s="277"/>
      <c r="K64" s="279"/>
      <c r="L64" s="280"/>
      <c r="M64" s="281">
        <f t="shared" si="0"/>
        <v>0</v>
      </c>
      <c r="N64" s="282" t="e">
        <f t="shared" si="1"/>
        <v>#DIV/0!</v>
      </c>
      <c r="O64" s="273"/>
      <c r="P64" s="275" t="s">
        <v>626</v>
      </c>
      <c r="Q64" s="276" t="s">
        <v>1627</v>
      </c>
      <c r="R64" s="275"/>
      <c r="S64" s="275"/>
      <c r="T64" s="275"/>
      <c r="W64" s="53"/>
    </row>
    <row r="65" spans="1:23" ht="12">
      <c r="A65" s="246" t="s">
        <v>1136</v>
      </c>
      <c r="B65" s="275">
        <v>18</v>
      </c>
      <c r="C65" s="276" t="s">
        <v>1736</v>
      </c>
      <c r="D65" s="275" t="s">
        <v>564</v>
      </c>
      <c r="E65" s="277"/>
      <c r="F65" s="278"/>
      <c r="G65" s="275"/>
      <c r="H65" s="275"/>
      <c r="I65" s="275"/>
      <c r="J65" s="277"/>
      <c r="K65" s="279"/>
      <c r="L65" s="280"/>
      <c r="M65" s="281">
        <f t="shared" si="0"/>
        <v>0</v>
      </c>
      <c r="N65" s="282" t="e">
        <f t="shared" si="1"/>
        <v>#DIV/0!</v>
      </c>
      <c r="O65" s="273"/>
      <c r="P65" s="275" t="s">
        <v>626</v>
      </c>
      <c r="Q65" s="276" t="s">
        <v>1627</v>
      </c>
      <c r="R65" s="275"/>
      <c r="S65" s="275"/>
      <c r="T65" s="275"/>
      <c r="W65" s="53"/>
    </row>
    <row r="66" spans="1:23" ht="12">
      <c r="A66" s="246" t="s">
        <v>1136</v>
      </c>
      <c r="B66" s="275">
        <v>19</v>
      </c>
      <c r="C66" s="276" t="s">
        <v>346</v>
      </c>
      <c r="D66" s="275" t="s">
        <v>315</v>
      </c>
      <c r="E66" s="277"/>
      <c r="F66" s="278"/>
      <c r="G66" s="275"/>
      <c r="H66" s="275"/>
      <c r="I66" s="275"/>
      <c r="J66" s="277"/>
      <c r="K66" s="279"/>
      <c r="L66" s="280"/>
      <c r="M66" s="281">
        <f t="shared" si="0"/>
        <v>0</v>
      </c>
      <c r="N66" s="282" t="e">
        <f t="shared" si="1"/>
        <v>#DIV/0!</v>
      </c>
      <c r="O66" s="273"/>
      <c r="P66" s="275" t="s">
        <v>626</v>
      </c>
      <c r="Q66" s="276" t="s">
        <v>1627</v>
      </c>
      <c r="R66" s="275"/>
      <c r="S66" s="275"/>
      <c r="T66" s="275"/>
      <c r="W66" s="53"/>
    </row>
    <row r="67" spans="1:23" ht="12">
      <c r="A67" s="246" t="s">
        <v>1136</v>
      </c>
      <c r="B67" s="275">
        <v>19</v>
      </c>
      <c r="C67" s="276" t="s">
        <v>1737</v>
      </c>
      <c r="D67" s="275" t="s">
        <v>309</v>
      </c>
      <c r="E67" s="277"/>
      <c r="F67" s="278"/>
      <c r="G67" s="275"/>
      <c r="H67" s="275"/>
      <c r="I67" s="275"/>
      <c r="J67" s="277"/>
      <c r="K67" s="279"/>
      <c r="L67" s="280"/>
      <c r="M67" s="281">
        <f t="shared" ref="M67:M130" si="2">(G67+(H67*I67))</f>
        <v>0</v>
      </c>
      <c r="N67" s="282" t="e">
        <f t="shared" ref="N67:N130" si="3">(G67+(H67*I67))/L67</f>
        <v>#DIV/0!</v>
      </c>
      <c r="O67" s="273"/>
      <c r="P67" s="275">
        <v>21</v>
      </c>
      <c r="Q67" s="276" t="s">
        <v>1627</v>
      </c>
      <c r="R67" s="275" t="s">
        <v>1567</v>
      </c>
      <c r="S67" s="275" t="s">
        <v>1548</v>
      </c>
      <c r="T67" s="275"/>
      <c r="W67" s="53"/>
    </row>
    <row r="68" spans="1:23" ht="12">
      <c r="A68" s="246" t="s">
        <v>1136</v>
      </c>
      <c r="B68" s="275">
        <v>19</v>
      </c>
      <c r="C68" s="276" t="s">
        <v>1187</v>
      </c>
      <c r="D68" s="275" t="s">
        <v>309</v>
      </c>
      <c r="E68" s="277"/>
      <c r="F68" s="278"/>
      <c r="G68" s="275"/>
      <c r="H68" s="275"/>
      <c r="I68" s="275"/>
      <c r="J68" s="277"/>
      <c r="K68" s="279"/>
      <c r="L68" s="280"/>
      <c r="M68" s="281">
        <f t="shared" si="2"/>
        <v>0</v>
      </c>
      <c r="N68" s="282" t="e">
        <f t="shared" si="3"/>
        <v>#DIV/0!</v>
      </c>
      <c r="O68" s="273"/>
      <c r="P68" s="275" t="s">
        <v>626</v>
      </c>
      <c r="Q68" s="258" t="s">
        <v>1627</v>
      </c>
      <c r="R68" s="275"/>
      <c r="S68" s="275"/>
      <c r="T68" s="275"/>
      <c r="W68" s="53"/>
    </row>
    <row r="69" spans="1:23" ht="12">
      <c r="A69" s="246" t="s">
        <v>1136</v>
      </c>
      <c r="B69" s="275">
        <v>20</v>
      </c>
      <c r="C69" s="276" t="s">
        <v>978</v>
      </c>
      <c r="D69" s="275" t="s">
        <v>310</v>
      </c>
      <c r="E69" s="277"/>
      <c r="F69" s="278"/>
      <c r="G69" s="275"/>
      <c r="H69" s="275"/>
      <c r="I69" s="275"/>
      <c r="J69" s="277"/>
      <c r="K69" s="279"/>
      <c r="L69" s="280"/>
      <c r="M69" s="281">
        <f t="shared" si="2"/>
        <v>0</v>
      </c>
      <c r="N69" s="282" t="e">
        <f t="shared" si="3"/>
        <v>#DIV/0!</v>
      </c>
      <c r="O69" s="273" t="s">
        <v>1738</v>
      </c>
      <c r="P69" s="275">
        <v>41</v>
      </c>
      <c r="Q69" s="276" t="s">
        <v>1627</v>
      </c>
      <c r="R69" s="275" t="s">
        <v>1615</v>
      </c>
      <c r="S69" s="275" t="s">
        <v>1618</v>
      </c>
      <c r="T69" s="275"/>
      <c r="W69" s="53"/>
    </row>
    <row r="70" spans="1:23" ht="12">
      <c r="A70" s="246" t="s">
        <v>1136</v>
      </c>
      <c r="B70" s="275">
        <v>20</v>
      </c>
      <c r="C70" s="276" t="s">
        <v>492</v>
      </c>
      <c r="D70" s="275" t="s">
        <v>562</v>
      </c>
      <c r="E70" s="277"/>
      <c r="F70" s="278"/>
      <c r="G70" s="275"/>
      <c r="H70" s="275"/>
      <c r="I70" s="275"/>
      <c r="J70" s="277"/>
      <c r="K70" s="279"/>
      <c r="L70" s="280"/>
      <c r="M70" s="281">
        <f t="shared" si="2"/>
        <v>0</v>
      </c>
      <c r="N70" s="282" t="e">
        <f t="shared" si="3"/>
        <v>#DIV/0!</v>
      </c>
      <c r="O70" s="273"/>
      <c r="P70" s="275">
        <v>41</v>
      </c>
      <c r="Q70" s="258" t="s">
        <v>1627</v>
      </c>
      <c r="R70" s="275" t="s">
        <v>1595</v>
      </c>
      <c r="S70" s="275" t="s">
        <v>1509</v>
      </c>
      <c r="T70" s="275"/>
      <c r="W70" s="53"/>
    </row>
    <row r="71" spans="1:23" ht="12">
      <c r="A71" s="246" t="s">
        <v>1136</v>
      </c>
      <c r="B71" s="275">
        <v>20</v>
      </c>
      <c r="C71" s="276" t="s">
        <v>348</v>
      </c>
      <c r="D71" s="275" t="s">
        <v>309</v>
      </c>
      <c r="E71" s="277"/>
      <c r="F71" s="278"/>
      <c r="G71" s="275"/>
      <c r="H71" s="275"/>
      <c r="I71" s="275"/>
      <c r="J71" s="277"/>
      <c r="K71" s="279"/>
      <c r="L71" s="280"/>
      <c r="M71" s="281">
        <f t="shared" si="2"/>
        <v>0</v>
      </c>
      <c r="N71" s="282" t="e">
        <f t="shared" si="3"/>
        <v>#DIV/0!</v>
      </c>
      <c r="O71" s="273"/>
      <c r="P71" s="275" t="s">
        <v>626</v>
      </c>
      <c r="Q71" s="276" t="s">
        <v>1627</v>
      </c>
      <c r="R71" s="275"/>
      <c r="S71" s="275"/>
      <c r="T71" s="275"/>
      <c r="W71" s="53"/>
    </row>
    <row r="72" spans="1:23" ht="12">
      <c r="A72" s="246" t="s">
        <v>1136</v>
      </c>
      <c r="B72" s="275">
        <v>20</v>
      </c>
      <c r="C72" s="276" t="s">
        <v>347</v>
      </c>
      <c r="D72" s="275" t="s">
        <v>315</v>
      </c>
      <c r="E72" s="277"/>
      <c r="F72" s="278"/>
      <c r="G72" s="275"/>
      <c r="H72" s="275"/>
      <c r="I72" s="275"/>
      <c r="J72" s="277"/>
      <c r="K72" s="279"/>
      <c r="L72" s="280"/>
      <c r="M72" s="281">
        <f t="shared" si="2"/>
        <v>0</v>
      </c>
      <c r="N72" s="282" t="e">
        <f t="shared" si="3"/>
        <v>#DIV/0!</v>
      </c>
      <c r="O72" s="273"/>
      <c r="P72" s="275">
        <v>41</v>
      </c>
      <c r="Q72" s="276" t="s">
        <v>1627</v>
      </c>
      <c r="R72" s="275" t="s">
        <v>1527</v>
      </c>
      <c r="S72" s="275" t="s">
        <v>1591</v>
      </c>
      <c r="T72" s="275"/>
      <c r="W72" s="53"/>
    </row>
    <row r="73" spans="1:23" ht="12">
      <c r="A73" s="246" t="s">
        <v>1136</v>
      </c>
      <c r="B73" s="275">
        <v>21</v>
      </c>
      <c r="C73" s="276" t="s">
        <v>1739</v>
      </c>
      <c r="D73" s="275" t="s">
        <v>309</v>
      </c>
      <c r="E73" s="277"/>
      <c r="F73" s="278"/>
      <c r="G73" s="275"/>
      <c r="H73" s="275"/>
      <c r="I73" s="275"/>
      <c r="J73" s="277"/>
      <c r="K73" s="279"/>
      <c r="L73" s="280"/>
      <c r="M73" s="281">
        <f t="shared" si="2"/>
        <v>0</v>
      </c>
      <c r="N73" s="282" t="e">
        <f t="shared" si="3"/>
        <v>#DIV/0!</v>
      </c>
      <c r="O73" s="273"/>
      <c r="P73" s="275">
        <v>62</v>
      </c>
      <c r="Q73" s="276" t="s">
        <v>1627</v>
      </c>
      <c r="R73" s="275" t="s">
        <v>1528</v>
      </c>
      <c r="S73" s="275" t="s">
        <v>1573</v>
      </c>
      <c r="T73" s="275" t="s">
        <v>1527</v>
      </c>
      <c r="W73" s="53"/>
    </row>
    <row r="74" spans="1:23" ht="12">
      <c r="A74" s="246" t="s">
        <v>1136</v>
      </c>
      <c r="B74" s="275">
        <v>21</v>
      </c>
      <c r="C74" s="276" t="s">
        <v>1740</v>
      </c>
      <c r="D74" s="275" t="s">
        <v>309</v>
      </c>
      <c r="E74" s="277"/>
      <c r="F74" s="278"/>
      <c r="G74" s="275"/>
      <c r="H74" s="275"/>
      <c r="I74" s="275"/>
      <c r="J74" s="277"/>
      <c r="K74" s="279"/>
      <c r="L74" s="280"/>
      <c r="M74" s="281">
        <f t="shared" si="2"/>
        <v>0</v>
      </c>
      <c r="N74" s="282" t="e">
        <f t="shared" si="3"/>
        <v>#DIV/0!</v>
      </c>
      <c r="O74" s="273"/>
      <c r="P74" s="275" t="s">
        <v>626</v>
      </c>
      <c r="Q74" s="276" t="s">
        <v>1627</v>
      </c>
      <c r="R74" s="275"/>
      <c r="S74" s="275"/>
      <c r="T74" s="275"/>
      <c r="W74" s="53"/>
    </row>
    <row r="75" spans="1:23" ht="12">
      <c r="A75" s="246" t="s">
        <v>1136</v>
      </c>
      <c r="B75" s="289">
        <v>21</v>
      </c>
      <c r="C75" s="290" t="s">
        <v>1741</v>
      </c>
      <c r="D75" s="289" t="s">
        <v>309</v>
      </c>
      <c r="E75" s="291"/>
      <c r="F75" s="292"/>
      <c r="G75" s="289"/>
      <c r="H75" s="289"/>
      <c r="I75" s="289"/>
      <c r="J75" s="291"/>
      <c r="K75" s="293"/>
      <c r="L75" s="280"/>
      <c r="M75" s="281">
        <f t="shared" si="2"/>
        <v>0</v>
      </c>
      <c r="N75" s="282" t="e">
        <f t="shared" si="3"/>
        <v>#DIV/0!</v>
      </c>
      <c r="O75" s="294"/>
      <c r="P75" s="289" t="s">
        <v>626</v>
      </c>
      <c r="Q75" s="290" t="s">
        <v>1627</v>
      </c>
      <c r="R75" s="289"/>
      <c r="S75" s="289"/>
      <c r="T75" s="289"/>
      <c r="W75" s="53"/>
    </row>
    <row r="76" spans="1:23" ht="12">
      <c r="A76" s="246" t="s">
        <v>1136</v>
      </c>
      <c r="B76" s="275">
        <v>21</v>
      </c>
      <c r="C76" s="276" t="s">
        <v>350</v>
      </c>
      <c r="D76" s="275" t="s">
        <v>310</v>
      </c>
      <c r="E76" s="277"/>
      <c r="F76" s="278"/>
      <c r="G76" s="275"/>
      <c r="H76" s="275"/>
      <c r="I76" s="275"/>
      <c r="J76" s="277"/>
      <c r="K76" s="279"/>
      <c r="L76" s="280"/>
      <c r="M76" s="281">
        <f t="shared" si="2"/>
        <v>0</v>
      </c>
      <c r="N76" s="282" t="e">
        <f t="shared" si="3"/>
        <v>#DIV/0!</v>
      </c>
      <c r="O76" s="273"/>
      <c r="P76" s="275" t="s">
        <v>626</v>
      </c>
      <c r="Q76" s="276" t="s">
        <v>1627</v>
      </c>
      <c r="R76" s="275"/>
      <c r="S76" s="275"/>
      <c r="T76" s="275"/>
      <c r="W76" s="53"/>
    </row>
    <row r="77" spans="1:23" ht="12">
      <c r="A77" s="246" t="s">
        <v>1136</v>
      </c>
      <c r="B77" s="275">
        <v>22</v>
      </c>
      <c r="C77" s="276" t="s">
        <v>1742</v>
      </c>
      <c r="D77" s="275" t="s">
        <v>562</v>
      </c>
      <c r="E77" s="277"/>
      <c r="F77" s="278"/>
      <c r="G77" s="275"/>
      <c r="H77" s="275"/>
      <c r="I77" s="275"/>
      <c r="J77" s="277"/>
      <c r="K77" s="279"/>
      <c r="L77" s="280"/>
      <c r="M77" s="281">
        <f t="shared" si="2"/>
        <v>0</v>
      </c>
      <c r="N77" s="282" t="e">
        <f t="shared" si="3"/>
        <v>#DIV/0!</v>
      </c>
      <c r="O77" s="273"/>
      <c r="P77" s="275" t="s">
        <v>626</v>
      </c>
      <c r="Q77" s="258" t="s">
        <v>1627</v>
      </c>
      <c r="R77" s="275"/>
      <c r="S77" s="275"/>
      <c r="T77" s="275"/>
      <c r="W77" s="53"/>
    </row>
    <row r="78" spans="1:23" ht="12">
      <c r="A78" s="246" t="s">
        <v>1136</v>
      </c>
      <c r="B78" s="275">
        <v>22</v>
      </c>
      <c r="C78" s="276" t="s">
        <v>1743</v>
      </c>
      <c r="D78" s="275" t="s">
        <v>309</v>
      </c>
      <c r="E78" s="277"/>
      <c r="F78" s="278"/>
      <c r="G78" s="275"/>
      <c r="H78" s="275"/>
      <c r="I78" s="275"/>
      <c r="J78" s="277"/>
      <c r="K78" s="279"/>
      <c r="L78" s="280"/>
      <c r="M78" s="281">
        <f t="shared" si="2"/>
        <v>0</v>
      </c>
      <c r="N78" s="282" t="e">
        <f t="shared" si="3"/>
        <v>#DIV/0!</v>
      </c>
      <c r="O78" s="273"/>
      <c r="P78" s="275" t="s">
        <v>626</v>
      </c>
      <c r="Q78" s="276" t="s">
        <v>1627</v>
      </c>
      <c r="R78" s="275"/>
      <c r="S78" s="275"/>
      <c r="T78" s="275"/>
      <c r="W78" s="53"/>
    </row>
    <row r="79" spans="1:23" ht="12">
      <c r="A79" s="246" t="s">
        <v>1136</v>
      </c>
      <c r="B79" s="275">
        <v>22</v>
      </c>
      <c r="C79" s="276" t="s">
        <v>1744</v>
      </c>
      <c r="D79" s="275" t="s">
        <v>564</v>
      </c>
      <c r="E79" s="277"/>
      <c r="F79" s="278"/>
      <c r="G79" s="275"/>
      <c r="H79" s="275"/>
      <c r="I79" s="275"/>
      <c r="J79" s="277"/>
      <c r="K79" s="279"/>
      <c r="L79" s="280"/>
      <c r="M79" s="281">
        <f t="shared" si="2"/>
        <v>0</v>
      </c>
      <c r="N79" s="282" t="e">
        <f t="shared" si="3"/>
        <v>#DIV/0!</v>
      </c>
      <c r="O79" s="273"/>
      <c r="P79" s="275">
        <v>62</v>
      </c>
      <c r="Q79" s="276" t="s">
        <v>1627</v>
      </c>
      <c r="R79" s="275" t="s">
        <v>1546</v>
      </c>
      <c r="S79" s="275" t="s">
        <v>1559</v>
      </c>
      <c r="T79" s="275"/>
      <c r="W79" s="53"/>
    </row>
    <row r="80" spans="1:23" ht="12">
      <c r="A80" s="246" t="s">
        <v>1136</v>
      </c>
      <c r="B80" s="275">
        <v>23</v>
      </c>
      <c r="C80" s="276" t="s">
        <v>1745</v>
      </c>
      <c r="D80" s="275" t="s">
        <v>309</v>
      </c>
      <c r="E80" s="277"/>
      <c r="F80" s="278"/>
      <c r="G80" s="275"/>
      <c r="H80" s="275"/>
      <c r="I80" s="275"/>
      <c r="J80" s="277"/>
      <c r="K80" s="279"/>
      <c r="L80" s="280"/>
      <c r="M80" s="281">
        <f t="shared" si="2"/>
        <v>0</v>
      </c>
      <c r="N80" s="282" t="e">
        <f t="shared" si="3"/>
        <v>#DIV/0!</v>
      </c>
      <c r="O80" s="273" t="s">
        <v>1746</v>
      </c>
      <c r="P80" s="275">
        <v>62</v>
      </c>
      <c r="Q80" s="276" t="s">
        <v>1722</v>
      </c>
      <c r="R80" s="275" t="s">
        <v>1620</v>
      </c>
      <c r="S80" s="275" t="s">
        <v>1593</v>
      </c>
      <c r="T80" s="275" t="s">
        <v>1509</v>
      </c>
      <c r="W80" s="53"/>
    </row>
    <row r="81" spans="1:23" ht="12">
      <c r="A81" s="246" t="s">
        <v>1136</v>
      </c>
      <c r="B81" s="275">
        <v>23</v>
      </c>
      <c r="C81" s="276" t="s">
        <v>523</v>
      </c>
      <c r="D81" s="275" t="s">
        <v>562</v>
      </c>
      <c r="E81" s="277"/>
      <c r="F81" s="278"/>
      <c r="G81" s="275"/>
      <c r="H81" s="275"/>
      <c r="I81" s="275"/>
      <c r="J81" s="277"/>
      <c r="K81" s="279"/>
      <c r="L81" s="280"/>
      <c r="M81" s="281">
        <f t="shared" si="2"/>
        <v>0</v>
      </c>
      <c r="N81" s="282" t="e">
        <f t="shared" si="3"/>
        <v>#DIV/0!</v>
      </c>
      <c r="O81" s="273"/>
      <c r="P81" s="275" t="s">
        <v>626</v>
      </c>
      <c r="Q81" s="276" t="s">
        <v>1627</v>
      </c>
      <c r="R81" s="275"/>
      <c r="S81" s="275"/>
      <c r="T81" s="275"/>
      <c r="W81" s="53"/>
    </row>
    <row r="82" spans="1:23" ht="12">
      <c r="A82" s="246" t="s">
        <v>1136</v>
      </c>
      <c r="B82" s="275">
        <v>24</v>
      </c>
      <c r="C82" s="276" t="s">
        <v>986</v>
      </c>
      <c r="D82" s="275" t="s">
        <v>310</v>
      </c>
      <c r="E82" s="277"/>
      <c r="F82" s="278"/>
      <c r="G82" s="275"/>
      <c r="H82" s="275"/>
      <c r="I82" s="275"/>
      <c r="J82" s="277"/>
      <c r="K82" s="279"/>
      <c r="L82" s="280"/>
      <c r="M82" s="281">
        <f t="shared" si="2"/>
        <v>0</v>
      </c>
      <c r="N82" s="282" t="e">
        <f t="shared" si="3"/>
        <v>#DIV/0!</v>
      </c>
      <c r="O82" s="273" t="s">
        <v>1747</v>
      </c>
      <c r="P82" s="275">
        <v>61</v>
      </c>
      <c r="Q82" s="276" t="s">
        <v>1722</v>
      </c>
      <c r="R82" s="275" t="s">
        <v>1719</v>
      </c>
      <c r="S82" s="275" t="s">
        <v>1545</v>
      </c>
      <c r="T82" s="275" t="s">
        <v>1517</v>
      </c>
      <c r="W82" s="53"/>
    </row>
    <row r="83" spans="1:23" ht="12">
      <c r="A83" s="246" t="s">
        <v>1136</v>
      </c>
      <c r="B83" s="275">
        <v>24</v>
      </c>
      <c r="C83" s="276" t="s">
        <v>1207</v>
      </c>
      <c r="D83" s="275" t="s">
        <v>562</v>
      </c>
      <c r="E83" s="277"/>
      <c r="F83" s="278"/>
      <c r="G83" s="275"/>
      <c r="H83" s="275"/>
      <c r="I83" s="275"/>
      <c r="J83" s="277"/>
      <c r="K83" s="279"/>
      <c r="L83" s="280"/>
      <c r="M83" s="281">
        <f t="shared" si="2"/>
        <v>0</v>
      </c>
      <c r="N83" s="282" t="e">
        <f t="shared" si="3"/>
        <v>#DIV/0!</v>
      </c>
      <c r="O83" s="273"/>
      <c r="P83" s="275" t="s">
        <v>626</v>
      </c>
      <c r="Q83" s="276" t="s">
        <v>1627</v>
      </c>
      <c r="R83" s="275"/>
      <c r="S83" s="275"/>
      <c r="T83" s="275"/>
      <c r="W83" s="53"/>
    </row>
    <row r="84" spans="1:23" ht="12">
      <c r="A84" s="246" t="s">
        <v>1136</v>
      </c>
      <c r="B84" s="275">
        <v>24</v>
      </c>
      <c r="C84" s="276" t="s">
        <v>1748</v>
      </c>
      <c r="D84" s="275" t="s">
        <v>562</v>
      </c>
      <c r="E84" s="277"/>
      <c r="F84" s="278"/>
      <c r="G84" s="275"/>
      <c r="H84" s="275"/>
      <c r="I84" s="275"/>
      <c r="J84" s="277"/>
      <c r="K84" s="279"/>
      <c r="L84" s="280"/>
      <c r="M84" s="281">
        <f t="shared" si="2"/>
        <v>0</v>
      </c>
      <c r="N84" s="282" t="e">
        <f t="shared" si="3"/>
        <v>#DIV/0!</v>
      </c>
      <c r="O84" s="273"/>
      <c r="P84" s="275" t="s">
        <v>626</v>
      </c>
      <c r="Q84" s="276" t="s">
        <v>1627</v>
      </c>
      <c r="R84" s="275"/>
      <c r="S84" s="275"/>
      <c r="T84" s="275"/>
      <c r="W84" s="53"/>
    </row>
    <row r="85" spans="1:23" ht="12">
      <c r="A85" s="246" t="s">
        <v>1136</v>
      </c>
      <c r="B85" s="275">
        <v>25</v>
      </c>
      <c r="C85" s="276" t="s">
        <v>1749</v>
      </c>
      <c r="D85" s="275" t="s">
        <v>309</v>
      </c>
      <c r="E85" s="277"/>
      <c r="F85" s="278"/>
      <c r="G85" s="275"/>
      <c r="H85" s="275"/>
      <c r="I85" s="275"/>
      <c r="J85" s="277"/>
      <c r="K85" s="279"/>
      <c r="L85" s="280"/>
      <c r="M85" s="281">
        <f t="shared" si="2"/>
        <v>0</v>
      </c>
      <c r="N85" s="282" t="e">
        <f t="shared" si="3"/>
        <v>#DIV/0!</v>
      </c>
      <c r="O85" s="273"/>
      <c r="P85" s="275" t="s">
        <v>626</v>
      </c>
      <c r="Q85" s="276" t="s">
        <v>1627</v>
      </c>
      <c r="R85" s="275"/>
      <c r="S85" s="275"/>
      <c r="T85" s="275"/>
      <c r="W85" s="53"/>
    </row>
    <row r="86" spans="1:23" ht="12">
      <c r="A86" s="246" t="s">
        <v>1132</v>
      </c>
      <c r="B86" s="283">
        <v>25</v>
      </c>
      <c r="C86" s="284" t="s">
        <v>1750</v>
      </c>
      <c r="D86" s="283" t="s">
        <v>315</v>
      </c>
      <c r="E86" s="285" t="s">
        <v>333</v>
      </c>
      <c r="F86" s="286">
        <v>0</v>
      </c>
      <c r="G86" s="283"/>
      <c r="H86" s="283"/>
      <c r="I86" s="283"/>
      <c r="J86" s="285"/>
      <c r="K86" s="287"/>
      <c r="L86" s="283"/>
      <c r="M86" s="281">
        <f t="shared" si="2"/>
        <v>0</v>
      </c>
      <c r="N86" s="295" t="e">
        <f t="shared" si="3"/>
        <v>#DIV/0!</v>
      </c>
      <c r="O86" s="288"/>
      <c r="P86" s="283" t="s">
        <v>626</v>
      </c>
      <c r="Q86" s="296"/>
      <c r="R86" s="283"/>
      <c r="S86" s="283"/>
      <c r="T86" s="283"/>
      <c r="W86" s="53"/>
    </row>
    <row r="87" spans="1:23" ht="12">
      <c r="A87" s="246" t="s">
        <v>1136</v>
      </c>
      <c r="B87" s="275">
        <v>26</v>
      </c>
      <c r="C87" s="276" t="s">
        <v>1751</v>
      </c>
      <c r="D87" s="277" t="s">
        <v>309</v>
      </c>
      <c r="E87" s="277"/>
      <c r="F87" s="278"/>
      <c r="G87" s="275"/>
      <c r="H87" s="275"/>
      <c r="I87" s="275"/>
      <c r="J87" s="277"/>
      <c r="K87" s="279"/>
      <c r="L87" s="280"/>
      <c r="M87" s="281">
        <f t="shared" si="2"/>
        <v>0</v>
      </c>
      <c r="N87" s="282" t="e">
        <f t="shared" si="3"/>
        <v>#DIV/0!</v>
      </c>
      <c r="O87" s="273"/>
      <c r="P87" s="275">
        <v>95</v>
      </c>
      <c r="Q87" s="258" t="s">
        <v>1722</v>
      </c>
      <c r="R87" s="275" t="s">
        <v>1587</v>
      </c>
      <c r="S87" s="275" t="s">
        <v>1752</v>
      </c>
      <c r="T87" s="275" t="s">
        <v>1753</v>
      </c>
      <c r="W87" s="53"/>
    </row>
    <row r="88" spans="1:23" ht="12">
      <c r="A88" s="246" t="s">
        <v>1136</v>
      </c>
      <c r="B88" s="275">
        <v>26</v>
      </c>
      <c r="C88" s="276" t="s">
        <v>351</v>
      </c>
      <c r="D88" s="275" t="s">
        <v>309</v>
      </c>
      <c r="E88" s="277"/>
      <c r="F88" s="278"/>
      <c r="G88" s="275"/>
      <c r="H88" s="275"/>
      <c r="I88" s="275"/>
      <c r="J88" s="277"/>
      <c r="K88" s="279"/>
      <c r="L88" s="280"/>
      <c r="M88" s="281">
        <f t="shared" si="2"/>
        <v>0</v>
      </c>
      <c r="N88" s="282" t="e">
        <f t="shared" si="3"/>
        <v>#DIV/0!</v>
      </c>
      <c r="O88" s="273"/>
      <c r="P88" s="275" t="s">
        <v>626</v>
      </c>
      <c r="Q88" s="276" t="s">
        <v>1627</v>
      </c>
      <c r="R88" s="275"/>
      <c r="S88" s="275"/>
      <c r="T88" s="275"/>
      <c r="W88" s="53"/>
    </row>
    <row r="89" spans="1:23" ht="12">
      <c r="A89" s="246" t="s">
        <v>1136</v>
      </c>
      <c r="B89" s="275">
        <v>27</v>
      </c>
      <c r="C89" s="276" t="s">
        <v>312</v>
      </c>
      <c r="D89" s="275" t="s">
        <v>310</v>
      </c>
      <c r="E89" s="277"/>
      <c r="F89" s="278"/>
      <c r="G89" s="275">
        <v>0</v>
      </c>
      <c r="H89" s="275">
        <v>20</v>
      </c>
      <c r="I89" s="275">
        <v>16</v>
      </c>
      <c r="J89" s="277" t="s">
        <v>1754</v>
      </c>
      <c r="K89" s="279">
        <v>3</v>
      </c>
      <c r="L89" s="280">
        <v>120</v>
      </c>
      <c r="M89" s="281">
        <f t="shared" si="2"/>
        <v>320</v>
      </c>
      <c r="N89" s="282">
        <f t="shared" si="3"/>
        <v>2.6666666666666665</v>
      </c>
      <c r="O89" s="273" t="s">
        <v>1755</v>
      </c>
      <c r="P89" s="275" t="s">
        <v>626</v>
      </c>
      <c r="Q89" s="276" t="s">
        <v>1627</v>
      </c>
      <c r="R89" s="275"/>
      <c r="S89" s="275"/>
      <c r="T89" s="275"/>
      <c r="W89" s="53"/>
    </row>
    <row r="90" spans="1:23" ht="12">
      <c r="A90" s="246" t="s">
        <v>1136</v>
      </c>
      <c r="B90" s="275">
        <v>27</v>
      </c>
      <c r="C90" s="276" t="s">
        <v>352</v>
      </c>
      <c r="D90" s="275" t="s">
        <v>309</v>
      </c>
      <c r="E90" s="277"/>
      <c r="F90" s="278"/>
      <c r="G90" s="275"/>
      <c r="H90" s="275"/>
      <c r="I90" s="275"/>
      <c r="J90" s="277"/>
      <c r="K90" s="279"/>
      <c r="L90" s="280"/>
      <c r="M90" s="281">
        <f t="shared" si="2"/>
        <v>0</v>
      </c>
      <c r="N90" s="282" t="e">
        <f t="shared" si="3"/>
        <v>#DIV/0!</v>
      </c>
      <c r="O90" s="273"/>
      <c r="P90" s="275" t="s">
        <v>626</v>
      </c>
      <c r="Q90" s="258" t="s">
        <v>1627</v>
      </c>
      <c r="R90" s="275"/>
      <c r="S90" s="275"/>
      <c r="T90" s="275"/>
      <c r="W90" s="53"/>
    </row>
    <row r="91" spans="1:23" ht="12">
      <c r="A91" s="246" t="s">
        <v>1136</v>
      </c>
      <c r="B91" s="275">
        <v>27</v>
      </c>
      <c r="C91" s="276" t="s">
        <v>357</v>
      </c>
      <c r="D91" s="275" t="s">
        <v>315</v>
      </c>
      <c r="E91" s="277"/>
      <c r="F91" s="278"/>
      <c r="G91" s="275"/>
      <c r="H91" s="275"/>
      <c r="I91" s="275"/>
      <c r="J91" s="277"/>
      <c r="K91" s="279"/>
      <c r="L91" s="280"/>
      <c r="M91" s="281">
        <f t="shared" si="2"/>
        <v>0</v>
      </c>
      <c r="N91" s="282" t="e">
        <f t="shared" si="3"/>
        <v>#DIV/0!</v>
      </c>
      <c r="O91" s="273"/>
      <c r="P91" s="275" t="s">
        <v>626</v>
      </c>
      <c r="Q91" s="276" t="s">
        <v>1627</v>
      </c>
      <c r="R91" s="275"/>
      <c r="S91" s="275"/>
      <c r="T91" s="275"/>
      <c r="W91" s="53"/>
    </row>
    <row r="92" spans="1:23" ht="12">
      <c r="A92" s="246" t="s">
        <v>1136</v>
      </c>
      <c r="B92" s="275">
        <v>28</v>
      </c>
      <c r="C92" s="276" t="s">
        <v>326</v>
      </c>
      <c r="D92" s="275" t="s">
        <v>309</v>
      </c>
      <c r="E92" s="277"/>
      <c r="F92" s="278"/>
      <c r="G92" s="275">
        <v>0</v>
      </c>
      <c r="H92" s="275">
        <v>67</v>
      </c>
      <c r="I92" s="275">
        <v>8</v>
      </c>
      <c r="J92" s="277" t="s">
        <v>1756</v>
      </c>
      <c r="K92" s="279">
        <v>3</v>
      </c>
      <c r="L92" s="280">
        <v>136</v>
      </c>
      <c r="M92" s="281">
        <f t="shared" si="2"/>
        <v>536</v>
      </c>
      <c r="N92" s="282">
        <f t="shared" si="3"/>
        <v>3.9411764705882355</v>
      </c>
      <c r="O92" s="273" t="s">
        <v>1660</v>
      </c>
      <c r="P92" s="275" t="s">
        <v>626</v>
      </c>
      <c r="Q92" s="258" t="s">
        <v>1627</v>
      </c>
      <c r="R92" s="275"/>
      <c r="S92" s="275"/>
      <c r="T92" s="275"/>
      <c r="W92" s="53"/>
    </row>
    <row r="93" spans="1:23" ht="12">
      <c r="A93" s="246" t="s">
        <v>1136</v>
      </c>
      <c r="B93" s="262">
        <v>28</v>
      </c>
      <c r="C93" s="276" t="s">
        <v>358</v>
      </c>
      <c r="D93" s="275" t="s">
        <v>315</v>
      </c>
      <c r="E93" s="277"/>
      <c r="F93" s="278"/>
      <c r="G93" s="275"/>
      <c r="H93" s="275"/>
      <c r="I93" s="275"/>
      <c r="J93" s="277"/>
      <c r="K93" s="279"/>
      <c r="L93" s="280"/>
      <c r="M93" s="281">
        <f t="shared" si="2"/>
        <v>0</v>
      </c>
      <c r="N93" s="282" t="e">
        <f t="shared" si="3"/>
        <v>#DIV/0!</v>
      </c>
      <c r="O93" s="273"/>
      <c r="P93" s="275" t="s">
        <v>626</v>
      </c>
      <c r="Q93" s="276" t="s">
        <v>1627</v>
      </c>
      <c r="R93" s="275"/>
      <c r="S93" s="275"/>
      <c r="T93" s="275"/>
      <c r="W93" s="53"/>
    </row>
    <row r="94" spans="1:23" ht="12">
      <c r="A94" s="246" t="s">
        <v>1136</v>
      </c>
      <c r="B94" s="262">
        <v>29</v>
      </c>
      <c r="C94" s="276" t="s">
        <v>992</v>
      </c>
      <c r="D94" s="275" t="s">
        <v>310</v>
      </c>
      <c r="E94" s="277"/>
      <c r="F94" s="278"/>
      <c r="G94" s="275"/>
      <c r="H94" s="275"/>
      <c r="I94" s="275"/>
      <c r="J94" s="277"/>
      <c r="K94" s="279"/>
      <c r="L94" s="280"/>
      <c r="M94" s="281">
        <f t="shared" si="2"/>
        <v>0</v>
      </c>
      <c r="N94" s="282" t="e">
        <f t="shared" si="3"/>
        <v>#DIV/0!</v>
      </c>
      <c r="O94" s="273" t="s">
        <v>1757</v>
      </c>
      <c r="P94" s="275">
        <v>95</v>
      </c>
      <c r="Q94" s="276" t="s">
        <v>1627</v>
      </c>
      <c r="R94" s="275" t="s">
        <v>1719</v>
      </c>
      <c r="S94" s="275" t="s">
        <v>1758</v>
      </c>
      <c r="T94" s="275" t="s">
        <v>1759</v>
      </c>
      <c r="W94" s="53"/>
    </row>
    <row r="95" spans="1:23" ht="12">
      <c r="A95" s="246" t="s">
        <v>1136</v>
      </c>
      <c r="B95" s="275">
        <v>29</v>
      </c>
      <c r="C95" s="276" t="s">
        <v>323</v>
      </c>
      <c r="D95" s="275" t="s">
        <v>309</v>
      </c>
      <c r="E95" s="277"/>
      <c r="F95" s="278"/>
      <c r="G95" s="275"/>
      <c r="H95" s="275"/>
      <c r="I95" s="275"/>
      <c r="J95" s="277"/>
      <c r="K95" s="279"/>
      <c r="L95" s="280"/>
      <c r="M95" s="281">
        <f t="shared" si="2"/>
        <v>0</v>
      </c>
      <c r="N95" s="282" t="e">
        <f t="shared" si="3"/>
        <v>#DIV/0!</v>
      </c>
      <c r="O95" s="273"/>
      <c r="P95" s="275">
        <v>95</v>
      </c>
      <c r="Q95" s="276" t="s">
        <v>1627</v>
      </c>
      <c r="R95" s="275" t="s">
        <v>1719</v>
      </c>
      <c r="S95" s="275" t="s">
        <v>1547</v>
      </c>
      <c r="T95" s="275" t="s">
        <v>1584</v>
      </c>
      <c r="W95" s="53"/>
    </row>
    <row r="96" spans="1:23" ht="12">
      <c r="A96" s="246" t="s">
        <v>1136</v>
      </c>
      <c r="B96" s="275">
        <v>30</v>
      </c>
      <c r="C96" s="276" t="s">
        <v>1760</v>
      </c>
      <c r="D96" s="275" t="s">
        <v>309</v>
      </c>
      <c r="E96" s="277"/>
      <c r="F96" s="278"/>
      <c r="G96" s="275"/>
      <c r="H96" s="275"/>
      <c r="I96" s="275"/>
      <c r="J96" s="277" t="s">
        <v>1756</v>
      </c>
      <c r="K96" s="279">
        <v>2.5</v>
      </c>
      <c r="L96" s="280">
        <v>100</v>
      </c>
      <c r="M96" s="281">
        <f t="shared" si="2"/>
        <v>0</v>
      </c>
      <c r="N96" s="282">
        <f t="shared" si="3"/>
        <v>0</v>
      </c>
      <c r="O96" s="273" t="s">
        <v>1645</v>
      </c>
      <c r="P96" s="275">
        <v>122</v>
      </c>
      <c r="Q96" s="276" t="s">
        <v>1627</v>
      </c>
      <c r="R96" s="275" t="s">
        <v>1761</v>
      </c>
      <c r="S96" s="275" t="s">
        <v>1762</v>
      </c>
      <c r="T96" s="275" t="s">
        <v>1763</v>
      </c>
      <c r="W96" s="53"/>
    </row>
    <row r="97" spans="1:23" ht="12">
      <c r="A97" s="246" t="s">
        <v>1132</v>
      </c>
      <c r="B97" s="297">
        <v>30</v>
      </c>
      <c r="C97" s="284" t="s">
        <v>1222</v>
      </c>
      <c r="D97" s="283" t="s">
        <v>309</v>
      </c>
      <c r="E97" s="285" t="s">
        <v>1134</v>
      </c>
      <c r="F97" s="286">
        <v>0</v>
      </c>
      <c r="G97" s="283"/>
      <c r="H97" s="283"/>
      <c r="I97" s="283"/>
      <c r="J97" s="285"/>
      <c r="K97" s="287"/>
      <c r="L97" s="280"/>
      <c r="M97" s="281">
        <f t="shared" si="2"/>
        <v>0</v>
      </c>
      <c r="N97" s="282" t="e">
        <f t="shared" si="3"/>
        <v>#DIV/0!</v>
      </c>
      <c r="O97" s="288" t="s">
        <v>1730</v>
      </c>
      <c r="P97" s="283"/>
      <c r="Q97" s="284"/>
      <c r="R97" s="283"/>
      <c r="S97" s="283"/>
      <c r="T97" s="283"/>
      <c r="W97" s="53"/>
    </row>
    <row r="98" spans="1:23" ht="12">
      <c r="A98" s="246" t="s">
        <v>1136</v>
      </c>
      <c r="B98" s="262">
        <v>31</v>
      </c>
      <c r="C98" s="276" t="s">
        <v>1764</v>
      </c>
      <c r="D98" s="275" t="s">
        <v>309</v>
      </c>
      <c r="E98" s="277"/>
      <c r="F98" s="278"/>
      <c r="G98" s="275"/>
      <c r="H98" s="275"/>
      <c r="I98" s="275"/>
      <c r="J98" s="277"/>
      <c r="K98" s="279"/>
      <c r="L98" s="280"/>
      <c r="M98" s="281">
        <f t="shared" si="2"/>
        <v>0</v>
      </c>
      <c r="N98" s="282" t="e">
        <f t="shared" si="3"/>
        <v>#DIV/0!</v>
      </c>
      <c r="O98" s="273"/>
      <c r="P98" s="275"/>
      <c r="Q98" s="276" t="s">
        <v>1627</v>
      </c>
      <c r="R98" s="275" t="s">
        <v>1554</v>
      </c>
      <c r="S98" s="275" t="s">
        <v>1610</v>
      </c>
      <c r="T98" s="275"/>
      <c r="W98" s="53"/>
    </row>
    <row r="99" spans="1:23" ht="12">
      <c r="A99" s="246" t="s">
        <v>1136</v>
      </c>
      <c r="B99" s="262">
        <v>31</v>
      </c>
      <c r="C99" s="276" t="s">
        <v>1765</v>
      </c>
      <c r="D99" s="275" t="s">
        <v>309</v>
      </c>
      <c r="E99" s="277"/>
      <c r="F99" s="278"/>
      <c r="G99" s="275"/>
      <c r="H99" s="275"/>
      <c r="I99" s="275"/>
      <c r="J99" s="277"/>
      <c r="K99" s="279"/>
      <c r="L99" s="280"/>
      <c r="M99" s="281">
        <f t="shared" si="2"/>
        <v>0</v>
      </c>
      <c r="N99" s="282" t="e">
        <f t="shared" si="3"/>
        <v>#DIV/0!</v>
      </c>
      <c r="O99" s="273"/>
      <c r="P99" s="275">
        <v>122</v>
      </c>
      <c r="Q99" s="276" t="s">
        <v>1627</v>
      </c>
      <c r="R99" s="275" t="s">
        <v>1575</v>
      </c>
      <c r="S99" s="275" t="s">
        <v>1766</v>
      </c>
      <c r="T99" s="275" t="s">
        <v>1555</v>
      </c>
      <c r="W99" s="53"/>
    </row>
    <row r="100" spans="1:23" ht="12">
      <c r="A100" s="246" t="s">
        <v>1136</v>
      </c>
      <c r="B100" s="262">
        <v>31</v>
      </c>
      <c r="C100" s="276" t="s">
        <v>1767</v>
      </c>
      <c r="D100" s="275" t="s">
        <v>562</v>
      </c>
      <c r="E100" s="277"/>
      <c r="F100" s="278"/>
      <c r="G100" s="275"/>
      <c r="H100" s="275"/>
      <c r="I100" s="275"/>
      <c r="J100" s="277"/>
      <c r="K100" s="279"/>
      <c r="L100" s="280"/>
      <c r="M100" s="281">
        <f t="shared" si="2"/>
        <v>0</v>
      </c>
      <c r="N100" s="282" t="e">
        <f t="shared" si="3"/>
        <v>#DIV/0!</v>
      </c>
      <c r="O100" s="273"/>
      <c r="P100" s="275" t="s">
        <v>626</v>
      </c>
      <c r="Q100" s="276" t="s">
        <v>1627</v>
      </c>
      <c r="R100" s="275"/>
      <c r="S100" s="275"/>
      <c r="T100" s="275"/>
      <c r="W100" s="53"/>
    </row>
    <row r="101" spans="1:23" ht="12">
      <c r="A101" s="246" t="s">
        <v>1136</v>
      </c>
      <c r="B101" s="275">
        <v>32</v>
      </c>
      <c r="C101" s="276" t="s">
        <v>1768</v>
      </c>
      <c r="D101" s="275" t="s">
        <v>562</v>
      </c>
      <c r="E101" s="277"/>
      <c r="F101" s="278"/>
      <c r="G101" s="275"/>
      <c r="H101" s="275"/>
      <c r="I101" s="275"/>
      <c r="J101" s="277"/>
      <c r="K101" s="279"/>
      <c r="L101" s="280"/>
      <c r="M101" s="281">
        <f t="shared" si="2"/>
        <v>0</v>
      </c>
      <c r="N101" s="282" t="e">
        <f t="shared" si="3"/>
        <v>#DIV/0!</v>
      </c>
      <c r="O101" s="273"/>
      <c r="P101" s="275" t="s">
        <v>626</v>
      </c>
      <c r="Q101" s="276" t="s">
        <v>1627</v>
      </c>
      <c r="R101" s="275"/>
      <c r="S101" s="275"/>
      <c r="T101" s="275"/>
      <c r="W101" s="53"/>
    </row>
    <row r="102" spans="1:23" ht="12">
      <c r="A102" s="246" t="s">
        <v>1136</v>
      </c>
      <c r="B102" s="275">
        <v>32</v>
      </c>
      <c r="C102" s="276" t="s">
        <v>1769</v>
      </c>
      <c r="D102" s="275" t="s">
        <v>309</v>
      </c>
      <c r="E102" s="277"/>
      <c r="F102" s="278"/>
      <c r="G102" s="275"/>
      <c r="H102" s="275"/>
      <c r="I102" s="275"/>
      <c r="J102" s="277"/>
      <c r="K102" s="279"/>
      <c r="L102" s="280"/>
      <c r="M102" s="281">
        <f t="shared" si="2"/>
        <v>0</v>
      </c>
      <c r="N102" s="282" t="e">
        <f t="shared" si="3"/>
        <v>#DIV/0!</v>
      </c>
      <c r="O102" s="273"/>
      <c r="P102" s="275">
        <v>122</v>
      </c>
      <c r="Q102" s="276" t="s">
        <v>1722</v>
      </c>
      <c r="R102" s="275" t="s">
        <v>1770</v>
      </c>
      <c r="S102" s="275" t="s">
        <v>1771</v>
      </c>
      <c r="T102" s="275" t="s">
        <v>1772</v>
      </c>
      <c r="W102" s="53"/>
    </row>
    <row r="103" spans="1:23" ht="12">
      <c r="A103" s="246" t="s">
        <v>1136</v>
      </c>
      <c r="B103" s="275">
        <v>32</v>
      </c>
      <c r="C103" s="276" t="s">
        <v>1773</v>
      </c>
      <c r="D103" s="275" t="s">
        <v>310</v>
      </c>
      <c r="E103" s="277"/>
      <c r="F103" s="278"/>
      <c r="G103" s="275">
        <v>332</v>
      </c>
      <c r="H103" s="275">
        <v>0</v>
      </c>
      <c r="I103" s="275">
        <v>0</v>
      </c>
      <c r="J103" s="277" t="s">
        <v>626</v>
      </c>
      <c r="K103" s="279">
        <v>3.5</v>
      </c>
      <c r="L103" s="280">
        <v>147</v>
      </c>
      <c r="M103" s="281">
        <f t="shared" si="2"/>
        <v>332</v>
      </c>
      <c r="N103" s="282">
        <f t="shared" si="3"/>
        <v>2.2585034013605441</v>
      </c>
      <c r="O103" s="273" t="s">
        <v>911</v>
      </c>
      <c r="P103" s="275" t="s">
        <v>626</v>
      </c>
      <c r="Q103" s="258" t="s">
        <v>1627</v>
      </c>
      <c r="R103" s="275"/>
      <c r="S103" s="275"/>
      <c r="T103" s="275"/>
      <c r="W103" s="53"/>
    </row>
    <row r="104" spans="1:23" ht="12">
      <c r="A104" s="246" t="s">
        <v>1136</v>
      </c>
      <c r="B104" s="262">
        <v>33</v>
      </c>
      <c r="C104" s="276" t="s">
        <v>1226</v>
      </c>
      <c r="D104" s="275" t="s">
        <v>562</v>
      </c>
      <c r="E104" s="277"/>
      <c r="F104" s="278"/>
      <c r="G104" s="275"/>
      <c r="H104" s="275"/>
      <c r="I104" s="275"/>
      <c r="J104" s="277"/>
      <c r="K104" s="279"/>
      <c r="L104" s="280"/>
      <c r="M104" s="281">
        <f t="shared" si="2"/>
        <v>0</v>
      </c>
      <c r="N104" s="282" t="e">
        <f t="shared" si="3"/>
        <v>#DIV/0!</v>
      </c>
      <c r="O104" s="273"/>
      <c r="P104" s="275" t="s">
        <v>626</v>
      </c>
      <c r="Q104" s="258" t="s">
        <v>1627</v>
      </c>
      <c r="R104" s="275"/>
      <c r="S104" s="275"/>
      <c r="T104" s="275"/>
      <c r="W104" s="53"/>
    </row>
    <row r="105" spans="1:23" ht="12">
      <c r="A105" s="246" t="s">
        <v>1136</v>
      </c>
      <c r="B105" s="275">
        <v>33</v>
      </c>
      <c r="C105" s="276" t="s">
        <v>1001</v>
      </c>
      <c r="D105" s="275" t="s">
        <v>310</v>
      </c>
      <c r="E105" s="277"/>
      <c r="F105" s="278"/>
      <c r="G105" s="275"/>
      <c r="H105" s="275"/>
      <c r="I105" s="275"/>
      <c r="J105" s="277"/>
      <c r="K105" s="279"/>
      <c r="L105" s="280"/>
      <c r="M105" s="281">
        <f t="shared" si="2"/>
        <v>0</v>
      </c>
      <c r="N105" s="282" t="e">
        <f t="shared" si="3"/>
        <v>#DIV/0!</v>
      </c>
      <c r="O105" s="273" t="s">
        <v>1774</v>
      </c>
      <c r="P105" s="275">
        <v>122</v>
      </c>
      <c r="Q105" s="258" t="s">
        <v>1722</v>
      </c>
      <c r="R105" s="275" t="s">
        <v>1775</v>
      </c>
      <c r="S105" s="275" t="s">
        <v>1776</v>
      </c>
      <c r="T105" s="275" t="s">
        <v>1777</v>
      </c>
      <c r="W105" s="53"/>
    </row>
    <row r="106" spans="1:23" ht="12">
      <c r="A106" s="246" t="s">
        <v>1136</v>
      </c>
      <c r="B106" s="275">
        <v>34</v>
      </c>
      <c r="C106" s="276" t="s">
        <v>913</v>
      </c>
      <c r="D106" s="275" t="s">
        <v>309</v>
      </c>
      <c r="E106" s="277"/>
      <c r="F106" s="278"/>
      <c r="G106" s="275"/>
      <c r="H106" s="275"/>
      <c r="I106" s="275"/>
      <c r="J106" s="277"/>
      <c r="K106" s="279"/>
      <c r="L106" s="280"/>
      <c r="M106" s="281">
        <f t="shared" si="2"/>
        <v>0</v>
      </c>
      <c r="N106" s="282" t="e">
        <f t="shared" si="3"/>
        <v>#DIV/0!</v>
      </c>
      <c r="O106" s="273"/>
      <c r="P106" s="275" t="s">
        <v>626</v>
      </c>
      <c r="Q106" s="276" t="s">
        <v>1627</v>
      </c>
      <c r="R106" s="275"/>
      <c r="S106" s="275"/>
      <c r="T106" s="275"/>
      <c r="W106" s="53"/>
    </row>
    <row r="107" spans="1:23" ht="12">
      <c r="A107" s="246" t="s">
        <v>1136</v>
      </c>
      <c r="B107" s="275">
        <v>34</v>
      </c>
      <c r="C107" s="276" t="s">
        <v>361</v>
      </c>
      <c r="D107" s="275" t="s">
        <v>310</v>
      </c>
      <c r="E107" s="277"/>
      <c r="F107" s="278"/>
      <c r="G107" s="275">
        <v>40</v>
      </c>
      <c r="H107" s="275">
        <v>114</v>
      </c>
      <c r="I107" s="275">
        <v>7</v>
      </c>
      <c r="J107" s="277" t="s">
        <v>1689</v>
      </c>
      <c r="K107" s="279">
        <v>3</v>
      </c>
      <c r="L107" s="280">
        <v>172</v>
      </c>
      <c r="M107" s="281">
        <f t="shared" si="2"/>
        <v>838</v>
      </c>
      <c r="N107" s="282">
        <f t="shared" si="3"/>
        <v>4.8720930232558137</v>
      </c>
      <c r="O107" s="273"/>
      <c r="P107" s="275" t="s">
        <v>626</v>
      </c>
      <c r="Q107" s="276" t="s">
        <v>1627</v>
      </c>
      <c r="R107" s="275"/>
      <c r="S107" s="275"/>
      <c r="T107" s="275"/>
      <c r="W107" s="53"/>
    </row>
    <row r="108" spans="1:23" ht="12">
      <c r="A108" s="246" t="s">
        <v>1132</v>
      </c>
      <c r="B108" s="298">
        <v>34</v>
      </c>
      <c r="C108" s="284" t="s">
        <v>1778</v>
      </c>
      <c r="D108" s="283" t="s">
        <v>537</v>
      </c>
      <c r="E108" s="285" t="s">
        <v>334</v>
      </c>
      <c r="F108" s="286">
        <v>0</v>
      </c>
      <c r="G108" s="283"/>
      <c r="H108" s="283"/>
      <c r="I108" s="283"/>
      <c r="J108" s="285"/>
      <c r="K108" s="287"/>
      <c r="L108" s="283"/>
      <c r="M108" s="281">
        <f t="shared" si="2"/>
        <v>0</v>
      </c>
      <c r="N108" s="295" t="e">
        <f t="shared" si="3"/>
        <v>#DIV/0!</v>
      </c>
      <c r="O108" s="288" t="s">
        <v>1779</v>
      </c>
      <c r="P108" s="283"/>
      <c r="Q108" s="284"/>
      <c r="R108" s="283"/>
      <c r="S108" s="283"/>
      <c r="T108" s="283"/>
      <c r="W108" s="53"/>
    </row>
    <row r="109" spans="1:23" ht="12">
      <c r="A109" s="246" t="s">
        <v>1132</v>
      </c>
      <c r="B109" s="298">
        <v>34</v>
      </c>
      <c r="C109" s="284" t="s">
        <v>1780</v>
      </c>
      <c r="D109" s="283" t="s">
        <v>537</v>
      </c>
      <c r="E109" s="285" t="s">
        <v>334</v>
      </c>
      <c r="F109" s="286">
        <v>0</v>
      </c>
      <c r="G109" s="283"/>
      <c r="H109" s="283"/>
      <c r="I109" s="283"/>
      <c r="J109" s="285"/>
      <c r="K109" s="287"/>
      <c r="L109" s="283"/>
      <c r="M109" s="281">
        <f t="shared" si="2"/>
        <v>0</v>
      </c>
      <c r="N109" s="295" t="e">
        <f t="shared" si="3"/>
        <v>#DIV/0!</v>
      </c>
      <c r="O109" s="288" t="s">
        <v>1779</v>
      </c>
      <c r="P109" s="283"/>
      <c r="Q109" s="284"/>
      <c r="R109" s="283"/>
      <c r="S109" s="283"/>
      <c r="T109" s="283"/>
      <c r="W109" s="53"/>
    </row>
    <row r="110" spans="1:23" ht="12">
      <c r="A110" s="246" t="s">
        <v>1136</v>
      </c>
      <c r="B110" s="275">
        <v>35</v>
      </c>
      <c r="C110" s="276" t="s">
        <v>1781</v>
      </c>
      <c r="D110" s="275" t="s">
        <v>309</v>
      </c>
      <c r="E110" s="277"/>
      <c r="F110" s="278"/>
      <c r="G110" s="275"/>
      <c r="H110" s="275"/>
      <c r="I110" s="275"/>
      <c r="J110" s="277"/>
      <c r="K110" s="279"/>
      <c r="L110" s="280"/>
      <c r="M110" s="281">
        <f t="shared" si="2"/>
        <v>0</v>
      </c>
      <c r="N110" s="282" t="e">
        <f t="shared" si="3"/>
        <v>#DIV/0!</v>
      </c>
      <c r="O110" s="273" t="s">
        <v>1782</v>
      </c>
      <c r="P110" s="275" t="s">
        <v>626</v>
      </c>
      <c r="Q110" s="276" t="s">
        <v>1627</v>
      </c>
      <c r="R110" s="275"/>
      <c r="S110" s="275"/>
      <c r="T110" s="275"/>
      <c r="W110" s="53"/>
    </row>
    <row r="111" spans="1:23" ht="12">
      <c r="A111" s="246" t="s">
        <v>1136</v>
      </c>
      <c r="B111" s="275">
        <v>35</v>
      </c>
      <c r="C111" s="276" t="s">
        <v>308</v>
      </c>
      <c r="D111" s="275" t="s">
        <v>310</v>
      </c>
      <c r="E111" s="277"/>
      <c r="F111" s="278"/>
      <c r="G111" s="275"/>
      <c r="H111" s="275"/>
      <c r="I111" s="275"/>
      <c r="J111" s="277"/>
      <c r="K111" s="279"/>
      <c r="L111" s="280"/>
      <c r="M111" s="281">
        <f t="shared" si="2"/>
        <v>0</v>
      </c>
      <c r="N111" s="282" t="e">
        <f t="shared" si="3"/>
        <v>#DIV/0!</v>
      </c>
      <c r="O111" s="273"/>
      <c r="P111" s="275" t="s">
        <v>626</v>
      </c>
      <c r="Q111" s="276" t="s">
        <v>1627</v>
      </c>
      <c r="R111" s="275"/>
      <c r="S111" s="275"/>
      <c r="T111" s="275"/>
      <c r="W111" s="53"/>
    </row>
    <row r="112" spans="1:23" ht="12">
      <c r="A112" s="246" t="s">
        <v>1136</v>
      </c>
      <c r="B112" s="275">
        <v>36</v>
      </c>
      <c r="C112" s="276" t="s">
        <v>306</v>
      </c>
      <c r="D112" s="275" t="s">
        <v>309</v>
      </c>
      <c r="E112" s="277"/>
      <c r="F112" s="278"/>
      <c r="G112" s="275"/>
      <c r="H112" s="275"/>
      <c r="I112" s="275"/>
      <c r="J112" s="277"/>
      <c r="K112" s="279"/>
      <c r="L112" s="280"/>
      <c r="M112" s="281">
        <f t="shared" si="2"/>
        <v>0</v>
      </c>
      <c r="N112" s="282" t="e">
        <f t="shared" si="3"/>
        <v>#DIV/0!</v>
      </c>
      <c r="O112" s="273"/>
      <c r="P112" s="275" t="s">
        <v>626</v>
      </c>
      <c r="Q112" s="276" t="s">
        <v>1627</v>
      </c>
      <c r="R112" s="275"/>
      <c r="S112" s="275"/>
      <c r="T112" s="275"/>
      <c r="W112" s="53"/>
    </row>
    <row r="113" spans="1:23" ht="12">
      <c r="A113" s="246" t="s">
        <v>1136</v>
      </c>
      <c r="B113" s="275">
        <v>36</v>
      </c>
      <c r="C113" s="276" t="s">
        <v>1783</v>
      </c>
      <c r="D113" s="275" t="s">
        <v>309</v>
      </c>
      <c r="E113" s="277"/>
      <c r="F113" s="278"/>
      <c r="G113" s="275"/>
      <c r="H113" s="275"/>
      <c r="I113" s="275"/>
      <c r="J113" s="277"/>
      <c r="K113" s="279"/>
      <c r="L113" s="280"/>
      <c r="M113" s="281">
        <f t="shared" si="2"/>
        <v>0</v>
      </c>
      <c r="N113" s="282" t="e">
        <f t="shared" si="3"/>
        <v>#DIV/0!</v>
      </c>
      <c r="O113" s="273"/>
      <c r="P113" s="275" t="s">
        <v>626</v>
      </c>
      <c r="Q113" s="276" t="s">
        <v>1627</v>
      </c>
      <c r="R113" s="275"/>
      <c r="S113" s="275"/>
      <c r="T113" s="275"/>
      <c r="W113" s="53"/>
    </row>
    <row r="114" spans="1:23" ht="12">
      <c r="A114" s="246" t="s">
        <v>1136</v>
      </c>
      <c r="B114" s="275">
        <v>36</v>
      </c>
      <c r="C114" s="276" t="s">
        <v>362</v>
      </c>
      <c r="D114" s="275" t="s">
        <v>315</v>
      </c>
      <c r="E114" s="277"/>
      <c r="F114" s="278"/>
      <c r="G114" s="275"/>
      <c r="H114" s="275"/>
      <c r="I114" s="275"/>
      <c r="J114" s="277"/>
      <c r="K114" s="279"/>
      <c r="L114" s="280"/>
      <c r="M114" s="281">
        <f t="shared" si="2"/>
        <v>0</v>
      </c>
      <c r="N114" s="282" t="e">
        <f t="shared" si="3"/>
        <v>#DIV/0!</v>
      </c>
      <c r="O114" s="273"/>
      <c r="P114" s="275">
        <v>89</v>
      </c>
      <c r="Q114" s="258" t="s">
        <v>1627</v>
      </c>
      <c r="R114" s="275" t="s">
        <v>1586</v>
      </c>
      <c r="S114" s="275" t="s">
        <v>1527</v>
      </c>
      <c r="T114" s="275" t="s">
        <v>1784</v>
      </c>
      <c r="W114" s="53"/>
    </row>
    <row r="115" spans="1:23" ht="12">
      <c r="A115" s="246" t="s">
        <v>1136</v>
      </c>
      <c r="B115" s="275">
        <v>37</v>
      </c>
      <c r="C115" s="276" t="s">
        <v>1225</v>
      </c>
      <c r="D115" s="275" t="s">
        <v>562</v>
      </c>
      <c r="E115" s="277"/>
      <c r="F115" s="278"/>
      <c r="G115" s="275">
        <v>0</v>
      </c>
      <c r="H115" s="275">
        <v>0</v>
      </c>
      <c r="I115" s="275">
        <v>0</v>
      </c>
      <c r="J115" s="277" t="s">
        <v>626</v>
      </c>
      <c r="K115" s="279">
        <v>4.5</v>
      </c>
      <c r="L115" s="280">
        <v>50</v>
      </c>
      <c r="M115" s="281">
        <f t="shared" si="2"/>
        <v>0</v>
      </c>
      <c r="N115" s="282">
        <f t="shared" si="3"/>
        <v>0</v>
      </c>
      <c r="O115" s="273" t="s">
        <v>1714</v>
      </c>
      <c r="P115" s="275">
        <v>142</v>
      </c>
      <c r="Q115" s="258" t="s">
        <v>1627</v>
      </c>
      <c r="R115" s="275" t="s">
        <v>1785</v>
      </c>
      <c r="S115" s="275" t="s">
        <v>1786</v>
      </c>
      <c r="T115" s="275" t="s">
        <v>1787</v>
      </c>
      <c r="W115" s="53"/>
    </row>
    <row r="116" spans="1:23" ht="12">
      <c r="A116" s="246" t="s">
        <v>1136</v>
      </c>
      <c r="B116" s="275">
        <v>37</v>
      </c>
      <c r="C116" s="276" t="s">
        <v>1788</v>
      </c>
      <c r="D116" s="275" t="s">
        <v>309</v>
      </c>
      <c r="E116" s="277"/>
      <c r="F116" s="278"/>
      <c r="G116" s="275"/>
      <c r="H116" s="275"/>
      <c r="I116" s="275"/>
      <c r="J116" s="277"/>
      <c r="K116" s="279"/>
      <c r="L116" s="280"/>
      <c r="M116" s="281">
        <f t="shared" si="2"/>
        <v>0</v>
      </c>
      <c r="N116" s="282" t="e">
        <f t="shared" si="3"/>
        <v>#DIV/0!</v>
      </c>
      <c r="O116" s="273"/>
      <c r="P116" s="275" t="s">
        <v>626</v>
      </c>
      <c r="Q116" s="276" t="s">
        <v>1627</v>
      </c>
      <c r="R116" s="275"/>
      <c r="S116" s="275"/>
      <c r="T116" s="275"/>
      <c r="W116" s="53"/>
    </row>
    <row r="117" spans="1:23" ht="12">
      <c r="A117" s="246" t="s">
        <v>1136</v>
      </c>
      <c r="B117" s="262">
        <v>38</v>
      </c>
      <c r="C117" s="276" t="s">
        <v>363</v>
      </c>
      <c r="D117" s="275" t="s">
        <v>315</v>
      </c>
      <c r="E117" s="277"/>
      <c r="F117" s="278"/>
      <c r="G117" s="275"/>
      <c r="H117" s="275"/>
      <c r="I117" s="275"/>
      <c r="J117" s="277"/>
      <c r="K117" s="279"/>
      <c r="L117" s="280"/>
      <c r="M117" s="281">
        <f t="shared" si="2"/>
        <v>0</v>
      </c>
      <c r="N117" s="282" t="e">
        <f t="shared" si="3"/>
        <v>#DIV/0!</v>
      </c>
      <c r="O117" s="273"/>
      <c r="P117" s="275" t="s">
        <v>626</v>
      </c>
      <c r="Q117" s="276" t="s">
        <v>1627</v>
      </c>
      <c r="R117" s="275"/>
      <c r="S117" s="275"/>
      <c r="T117" s="275"/>
      <c r="W117" s="53"/>
    </row>
    <row r="118" spans="1:23" ht="12">
      <c r="A118" s="246" t="s">
        <v>1136</v>
      </c>
      <c r="B118" s="275">
        <v>38</v>
      </c>
      <c r="C118" s="276" t="s">
        <v>1789</v>
      </c>
      <c r="D118" s="275" t="s">
        <v>309</v>
      </c>
      <c r="E118" s="277"/>
      <c r="F118" s="278"/>
      <c r="G118" s="275"/>
      <c r="H118" s="275"/>
      <c r="I118" s="275"/>
      <c r="J118" s="277"/>
      <c r="K118" s="279"/>
      <c r="L118" s="280"/>
      <c r="M118" s="281">
        <f t="shared" si="2"/>
        <v>0</v>
      </c>
      <c r="N118" s="282" t="e">
        <f t="shared" si="3"/>
        <v>#DIV/0!</v>
      </c>
      <c r="O118" s="273"/>
      <c r="P118" s="275" t="s">
        <v>626</v>
      </c>
      <c r="Q118" s="276" t="s">
        <v>1627</v>
      </c>
      <c r="R118" s="275"/>
      <c r="S118" s="275"/>
      <c r="T118" s="275"/>
      <c r="W118" s="53"/>
    </row>
    <row r="119" spans="1:23" ht="12">
      <c r="A119" s="246" t="s">
        <v>1136</v>
      </c>
      <c r="B119" s="275">
        <v>39</v>
      </c>
      <c r="C119" s="276" t="s">
        <v>365</v>
      </c>
      <c r="D119" s="275" t="s">
        <v>309</v>
      </c>
      <c r="E119" s="277"/>
      <c r="F119" s="278"/>
      <c r="G119" s="275"/>
      <c r="H119" s="275"/>
      <c r="I119" s="275"/>
      <c r="J119" s="277"/>
      <c r="K119" s="279"/>
      <c r="L119" s="280"/>
      <c r="M119" s="281">
        <f t="shared" si="2"/>
        <v>0</v>
      </c>
      <c r="N119" s="282" t="e">
        <f t="shared" si="3"/>
        <v>#DIV/0!</v>
      </c>
      <c r="O119" s="273"/>
      <c r="P119" s="275" t="s">
        <v>626</v>
      </c>
      <c r="Q119" s="276" t="s">
        <v>1627</v>
      </c>
      <c r="R119" s="275"/>
      <c r="S119" s="275"/>
      <c r="T119" s="275"/>
      <c r="W119" s="53"/>
    </row>
    <row r="120" spans="1:23" ht="12">
      <c r="A120" s="246" t="s">
        <v>1136</v>
      </c>
      <c r="B120" s="275">
        <v>39</v>
      </c>
      <c r="C120" s="276" t="s">
        <v>1008</v>
      </c>
      <c r="D120" s="275" t="s">
        <v>310</v>
      </c>
      <c r="E120" s="277"/>
      <c r="F120" s="278"/>
      <c r="G120" s="275"/>
      <c r="H120" s="275"/>
      <c r="I120" s="275"/>
      <c r="J120" s="277"/>
      <c r="K120" s="279"/>
      <c r="L120" s="280"/>
      <c r="M120" s="281">
        <f t="shared" si="2"/>
        <v>0</v>
      </c>
      <c r="N120" s="282" t="e">
        <f t="shared" si="3"/>
        <v>#DIV/0!</v>
      </c>
      <c r="O120" s="273" t="s">
        <v>1790</v>
      </c>
      <c r="P120" s="275">
        <v>142</v>
      </c>
      <c r="Q120" s="276" t="s">
        <v>1627</v>
      </c>
      <c r="R120" s="275" t="s">
        <v>1525</v>
      </c>
      <c r="S120" s="275" t="s">
        <v>1777</v>
      </c>
      <c r="T120" s="275" t="s">
        <v>1531</v>
      </c>
      <c r="W120" s="53"/>
    </row>
    <row r="121" spans="1:23" ht="12">
      <c r="A121" s="246" t="s">
        <v>1132</v>
      </c>
      <c r="B121" s="275">
        <v>39</v>
      </c>
      <c r="C121" s="276" t="s">
        <v>364</v>
      </c>
      <c r="D121" s="275" t="s">
        <v>310</v>
      </c>
      <c r="E121" s="277" t="s">
        <v>334</v>
      </c>
      <c r="F121" s="278">
        <v>-10</v>
      </c>
      <c r="G121" s="275"/>
      <c r="H121" s="275"/>
      <c r="I121" s="275"/>
      <c r="J121" s="277"/>
      <c r="K121" s="279"/>
      <c r="L121" s="280"/>
      <c r="M121" s="281">
        <f t="shared" si="2"/>
        <v>0</v>
      </c>
      <c r="N121" s="282" t="e">
        <f t="shared" si="3"/>
        <v>#DIV/0!</v>
      </c>
      <c r="O121" s="273"/>
      <c r="P121" s="275" t="s">
        <v>626</v>
      </c>
      <c r="Q121" s="276" t="s">
        <v>1791</v>
      </c>
      <c r="R121" s="275"/>
      <c r="S121" s="275"/>
      <c r="T121" s="275"/>
      <c r="W121" s="53"/>
    </row>
    <row r="122" spans="1:23" ht="12">
      <c r="A122" s="246" t="s">
        <v>1136</v>
      </c>
      <c r="B122" s="275">
        <v>40</v>
      </c>
      <c r="C122" s="276" t="s">
        <v>307</v>
      </c>
      <c r="D122" s="275" t="s">
        <v>309</v>
      </c>
      <c r="E122" s="277"/>
      <c r="F122" s="278"/>
      <c r="G122" s="275">
        <v>0</v>
      </c>
      <c r="H122" s="275">
        <v>62</v>
      </c>
      <c r="I122" s="275">
        <v>8</v>
      </c>
      <c r="J122" s="277" t="s">
        <v>1756</v>
      </c>
      <c r="K122" s="279">
        <v>3</v>
      </c>
      <c r="L122" s="280">
        <v>98</v>
      </c>
      <c r="M122" s="281">
        <f t="shared" si="2"/>
        <v>496</v>
      </c>
      <c r="N122" s="282">
        <f t="shared" si="3"/>
        <v>5.0612244897959187</v>
      </c>
      <c r="O122" s="273" t="s">
        <v>1792</v>
      </c>
      <c r="P122" s="275" t="s">
        <v>626</v>
      </c>
      <c r="Q122" s="276" t="s">
        <v>1627</v>
      </c>
      <c r="R122" s="275"/>
      <c r="S122" s="275"/>
      <c r="T122" s="275"/>
      <c r="W122" s="53"/>
    </row>
    <row r="123" spans="1:23" ht="12">
      <c r="A123" s="246" t="s">
        <v>1136</v>
      </c>
      <c r="B123" s="275">
        <v>40</v>
      </c>
      <c r="C123" s="276" t="s">
        <v>119</v>
      </c>
      <c r="D123" s="275" t="s">
        <v>310</v>
      </c>
      <c r="E123" s="277"/>
      <c r="F123" s="278"/>
      <c r="G123" s="275">
        <v>0</v>
      </c>
      <c r="H123" s="275">
        <v>0</v>
      </c>
      <c r="I123" s="275">
        <v>0</v>
      </c>
      <c r="J123" s="277" t="s">
        <v>626</v>
      </c>
      <c r="K123" s="279">
        <v>5</v>
      </c>
      <c r="L123" s="280">
        <v>50</v>
      </c>
      <c r="M123" s="281">
        <f t="shared" si="2"/>
        <v>0</v>
      </c>
      <c r="N123" s="282">
        <f t="shared" si="3"/>
        <v>0</v>
      </c>
      <c r="O123" s="273" t="s">
        <v>1793</v>
      </c>
      <c r="P123" s="275" t="s">
        <v>626</v>
      </c>
      <c r="Q123" s="258" t="s">
        <v>1627</v>
      </c>
      <c r="R123" s="275"/>
      <c r="S123" s="275"/>
      <c r="T123" s="275"/>
      <c r="W123" s="53"/>
    </row>
    <row r="124" spans="1:23" ht="12">
      <c r="A124" s="246" t="s">
        <v>1136</v>
      </c>
      <c r="B124" s="262">
        <v>41</v>
      </c>
      <c r="C124" s="276" t="s">
        <v>1248</v>
      </c>
      <c r="D124" s="275" t="s">
        <v>562</v>
      </c>
      <c r="E124" s="277"/>
      <c r="F124" s="278"/>
      <c r="G124" s="275"/>
      <c r="H124" s="275"/>
      <c r="I124" s="275"/>
      <c r="J124" s="277"/>
      <c r="K124" s="279"/>
      <c r="L124" s="280"/>
      <c r="M124" s="281">
        <f t="shared" si="2"/>
        <v>0</v>
      </c>
      <c r="N124" s="282" t="e">
        <f t="shared" si="3"/>
        <v>#DIV/0!</v>
      </c>
      <c r="O124" s="273"/>
      <c r="P124" s="275" t="s">
        <v>626</v>
      </c>
      <c r="Q124" s="276" t="s">
        <v>1627</v>
      </c>
      <c r="R124" s="275"/>
      <c r="S124" s="275"/>
      <c r="T124" s="275"/>
      <c r="W124" s="53"/>
    </row>
    <row r="125" spans="1:23" ht="12">
      <c r="A125" s="246" t="s">
        <v>1136</v>
      </c>
      <c r="B125" s="262">
        <v>41</v>
      </c>
      <c r="C125" s="276" t="s">
        <v>461</v>
      </c>
      <c r="D125" s="275" t="s">
        <v>562</v>
      </c>
      <c r="E125" s="277"/>
      <c r="F125" s="278"/>
      <c r="G125" s="275"/>
      <c r="H125" s="275"/>
      <c r="I125" s="275"/>
      <c r="J125" s="277"/>
      <c r="K125" s="279"/>
      <c r="L125" s="280"/>
      <c r="M125" s="281">
        <f t="shared" si="2"/>
        <v>0</v>
      </c>
      <c r="N125" s="282" t="e">
        <f t="shared" si="3"/>
        <v>#DIV/0!</v>
      </c>
      <c r="O125" s="273"/>
      <c r="P125" s="275">
        <v>162</v>
      </c>
      <c r="Q125" s="276" t="s">
        <v>1627</v>
      </c>
      <c r="R125" s="275" t="s">
        <v>1794</v>
      </c>
      <c r="S125" s="275" t="s">
        <v>1526</v>
      </c>
      <c r="T125" s="275"/>
      <c r="W125" s="53"/>
    </row>
    <row r="126" spans="1:23" ht="12">
      <c r="A126" s="246" t="s">
        <v>1136</v>
      </c>
      <c r="B126" s="275">
        <v>42</v>
      </c>
      <c r="C126" s="276" t="s">
        <v>367</v>
      </c>
      <c r="D126" s="275" t="s">
        <v>315</v>
      </c>
      <c r="E126" s="277"/>
      <c r="F126" s="278"/>
      <c r="G126" s="275">
        <v>500</v>
      </c>
      <c r="H126" s="275">
        <v>0</v>
      </c>
      <c r="I126" s="275">
        <v>0</v>
      </c>
      <c r="J126" s="277" t="s">
        <v>626</v>
      </c>
      <c r="K126" s="279">
        <v>6.1</v>
      </c>
      <c r="L126" s="280">
        <v>210</v>
      </c>
      <c r="M126" s="281">
        <f t="shared" si="2"/>
        <v>500</v>
      </c>
      <c r="N126" s="282">
        <f t="shared" si="3"/>
        <v>2.3809523809523809</v>
      </c>
      <c r="O126" s="273" t="s">
        <v>911</v>
      </c>
      <c r="P126" s="275" t="s">
        <v>626</v>
      </c>
      <c r="Q126" s="276" t="s">
        <v>1627</v>
      </c>
      <c r="R126" s="275"/>
      <c r="S126" s="275"/>
      <c r="T126" s="275"/>
      <c r="W126" s="53"/>
    </row>
    <row r="127" spans="1:23" ht="12">
      <c r="A127" s="246" t="s">
        <v>1132</v>
      </c>
      <c r="B127" s="275">
        <v>42</v>
      </c>
      <c r="C127" s="276" t="s">
        <v>366</v>
      </c>
      <c r="D127" s="275" t="s">
        <v>315</v>
      </c>
      <c r="E127" s="277" t="s">
        <v>343</v>
      </c>
      <c r="F127" s="278">
        <v>0</v>
      </c>
      <c r="G127" s="275"/>
      <c r="H127" s="275"/>
      <c r="I127" s="275"/>
      <c r="J127" s="277"/>
      <c r="K127" s="279"/>
      <c r="L127" s="280"/>
      <c r="M127" s="281">
        <f t="shared" si="2"/>
        <v>0</v>
      </c>
      <c r="N127" s="282" t="e">
        <f t="shared" si="3"/>
        <v>#DIV/0!</v>
      </c>
      <c r="O127" s="273"/>
      <c r="P127" s="275" t="s">
        <v>626</v>
      </c>
      <c r="Q127" s="276" t="s">
        <v>1795</v>
      </c>
      <c r="R127" s="275"/>
      <c r="S127" s="275"/>
      <c r="T127" s="275"/>
      <c r="W127" s="53"/>
    </row>
    <row r="128" spans="1:23" ht="12">
      <c r="A128" s="246" t="s">
        <v>1136</v>
      </c>
      <c r="B128" s="275">
        <v>43</v>
      </c>
      <c r="C128" s="276" t="s">
        <v>1796</v>
      </c>
      <c r="D128" s="275"/>
      <c r="E128" s="277"/>
      <c r="F128" s="278"/>
      <c r="G128" s="275"/>
      <c r="H128" s="275"/>
      <c r="I128" s="275"/>
      <c r="J128" s="277"/>
      <c r="K128" s="279"/>
      <c r="L128" s="280"/>
      <c r="M128" s="281">
        <f t="shared" si="2"/>
        <v>0</v>
      </c>
      <c r="N128" s="282" t="e">
        <f t="shared" si="3"/>
        <v>#DIV/0!</v>
      </c>
      <c r="O128" s="273"/>
      <c r="P128" s="275" t="s">
        <v>626</v>
      </c>
      <c r="Q128" s="276" t="s">
        <v>1797</v>
      </c>
      <c r="R128" s="275"/>
      <c r="S128" s="275"/>
      <c r="T128" s="275"/>
      <c r="W128" s="53"/>
    </row>
    <row r="129" spans="1:23" ht="12">
      <c r="A129" s="246" t="s">
        <v>1136</v>
      </c>
      <c r="B129" s="262">
        <v>43</v>
      </c>
      <c r="C129" s="276" t="s">
        <v>1798</v>
      </c>
      <c r="D129" s="275" t="s">
        <v>309</v>
      </c>
      <c r="E129" s="277"/>
      <c r="F129" s="278"/>
      <c r="G129" s="275"/>
      <c r="H129" s="275"/>
      <c r="I129" s="275"/>
      <c r="J129" s="277"/>
      <c r="K129" s="279"/>
      <c r="L129" s="280"/>
      <c r="M129" s="281">
        <f t="shared" si="2"/>
        <v>0</v>
      </c>
      <c r="N129" s="282" t="e">
        <f t="shared" si="3"/>
        <v>#DIV/0!</v>
      </c>
      <c r="O129" s="273"/>
      <c r="P129" s="275" t="s">
        <v>626</v>
      </c>
      <c r="Q129" s="276" t="s">
        <v>1627</v>
      </c>
      <c r="R129" s="275"/>
      <c r="S129" s="275"/>
      <c r="T129" s="275"/>
      <c r="W129" s="53"/>
    </row>
    <row r="130" spans="1:23" ht="12">
      <c r="A130" s="246" t="s">
        <v>1136</v>
      </c>
      <c r="B130" s="262">
        <v>43</v>
      </c>
      <c r="C130" s="276" t="s">
        <v>1799</v>
      </c>
      <c r="D130" s="275" t="s">
        <v>562</v>
      </c>
      <c r="E130" s="277"/>
      <c r="F130" s="278"/>
      <c r="G130" s="275"/>
      <c r="H130" s="275"/>
      <c r="I130" s="275"/>
      <c r="J130" s="277"/>
      <c r="K130" s="279"/>
      <c r="L130" s="280"/>
      <c r="M130" s="281">
        <f t="shared" si="2"/>
        <v>0</v>
      </c>
      <c r="N130" s="282" t="e">
        <f t="shared" si="3"/>
        <v>#DIV/0!</v>
      </c>
      <c r="O130" s="273"/>
      <c r="P130" s="275" t="s">
        <v>626</v>
      </c>
      <c r="Q130" s="276" t="s">
        <v>1627</v>
      </c>
      <c r="R130" s="275"/>
      <c r="S130" s="275"/>
      <c r="T130" s="275"/>
      <c r="W130" s="53"/>
    </row>
    <row r="131" spans="1:23" ht="24">
      <c r="A131" s="246" t="s">
        <v>1136</v>
      </c>
      <c r="B131" s="262">
        <v>44</v>
      </c>
      <c r="C131" s="276" t="s">
        <v>1016</v>
      </c>
      <c r="D131" s="275" t="s">
        <v>310</v>
      </c>
      <c r="E131" s="277"/>
      <c r="F131" s="278"/>
      <c r="G131" s="275"/>
      <c r="H131" s="275"/>
      <c r="I131" s="275"/>
      <c r="J131" s="277"/>
      <c r="K131" s="279"/>
      <c r="L131" s="280"/>
      <c r="M131" s="281">
        <f t="shared" ref="M131:M194" si="4">(G131+(H131*I131))</f>
        <v>0</v>
      </c>
      <c r="N131" s="282" t="e">
        <f t="shared" ref="N131:N194" si="5">(G131+(H131*I131))/L131</f>
        <v>#DIV/0!</v>
      </c>
      <c r="O131" s="273" t="s">
        <v>1800</v>
      </c>
      <c r="P131" s="275">
        <v>162</v>
      </c>
      <c r="Q131" s="276" t="s">
        <v>1627</v>
      </c>
      <c r="R131" s="275" t="s">
        <v>1578</v>
      </c>
      <c r="S131" s="275" t="s">
        <v>1532</v>
      </c>
      <c r="T131" s="275"/>
      <c r="W131" s="53"/>
    </row>
    <row r="132" spans="1:23" ht="12">
      <c r="A132" s="246" t="s">
        <v>1136</v>
      </c>
      <c r="B132" s="262">
        <v>44</v>
      </c>
      <c r="C132" s="276" t="s">
        <v>1801</v>
      </c>
      <c r="D132" s="275" t="s">
        <v>309</v>
      </c>
      <c r="E132" s="277"/>
      <c r="F132" s="278"/>
      <c r="G132" s="275"/>
      <c r="H132" s="275"/>
      <c r="I132" s="275"/>
      <c r="J132" s="277"/>
      <c r="K132" s="279"/>
      <c r="L132" s="280"/>
      <c r="M132" s="281">
        <f t="shared" si="4"/>
        <v>0</v>
      </c>
      <c r="N132" s="282" t="e">
        <f t="shared" si="5"/>
        <v>#DIV/0!</v>
      </c>
      <c r="O132" s="273"/>
      <c r="P132" s="275" t="s">
        <v>626</v>
      </c>
      <c r="Q132" s="276" t="s">
        <v>1627</v>
      </c>
      <c r="R132" s="275"/>
      <c r="S132" s="275"/>
      <c r="T132" s="275"/>
      <c r="W132" s="53"/>
    </row>
    <row r="133" spans="1:23" ht="30" customHeight="1">
      <c r="A133" s="246" t="s">
        <v>1132</v>
      </c>
      <c r="B133" s="262">
        <v>44</v>
      </c>
      <c r="C133" s="276" t="s">
        <v>1246</v>
      </c>
      <c r="D133" s="275" t="s">
        <v>562</v>
      </c>
      <c r="E133" s="277" t="s">
        <v>1134</v>
      </c>
      <c r="F133" s="278">
        <v>0</v>
      </c>
      <c r="G133" s="275"/>
      <c r="H133" s="275"/>
      <c r="I133" s="275"/>
      <c r="J133" s="277"/>
      <c r="K133" s="279"/>
      <c r="L133" s="280"/>
      <c r="M133" s="281">
        <f t="shared" si="4"/>
        <v>0</v>
      </c>
      <c r="N133" s="282" t="e">
        <f t="shared" si="5"/>
        <v>#DIV/0!</v>
      </c>
      <c r="O133" s="273"/>
      <c r="P133" s="275" t="s">
        <v>626</v>
      </c>
      <c r="Q133" s="276" t="s">
        <v>1802</v>
      </c>
      <c r="R133" s="275"/>
      <c r="S133" s="275"/>
      <c r="T133" s="275"/>
      <c r="W133" s="53"/>
    </row>
    <row r="134" spans="1:23" ht="12">
      <c r="A134" s="246" t="s">
        <v>1132</v>
      </c>
      <c r="B134" s="262">
        <v>45</v>
      </c>
      <c r="C134" s="276" t="s">
        <v>1803</v>
      </c>
      <c r="D134" s="275" t="s">
        <v>562</v>
      </c>
      <c r="E134" s="277"/>
      <c r="F134" s="278"/>
      <c r="G134" s="275"/>
      <c r="H134" s="275"/>
      <c r="I134" s="275"/>
      <c r="J134" s="277"/>
      <c r="K134" s="279"/>
      <c r="L134" s="280">
        <v>375</v>
      </c>
      <c r="M134" s="281">
        <f t="shared" si="4"/>
        <v>0</v>
      </c>
      <c r="N134" s="282">
        <f t="shared" si="5"/>
        <v>0</v>
      </c>
      <c r="O134" s="273"/>
      <c r="P134" s="275" t="s">
        <v>626</v>
      </c>
      <c r="Q134" s="276" t="s">
        <v>1804</v>
      </c>
      <c r="R134" s="275"/>
      <c r="S134" s="275"/>
      <c r="T134" s="275"/>
      <c r="W134" s="53"/>
    </row>
    <row r="135" spans="1:23" ht="12">
      <c r="A135" s="246" t="s">
        <v>1132</v>
      </c>
      <c r="B135" s="283">
        <v>45</v>
      </c>
      <c r="C135" s="284" t="s">
        <v>324</v>
      </c>
      <c r="D135" s="283" t="s">
        <v>309</v>
      </c>
      <c r="E135" s="285" t="s">
        <v>333</v>
      </c>
      <c r="F135" s="286">
        <v>-200</v>
      </c>
      <c r="G135" s="283"/>
      <c r="H135" s="283"/>
      <c r="I135" s="283"/>
      <c r="J135" s="285"/>
      <c r="K135" s="287"/>
      <c r="L135" s="283"/>
      <c r="M135" s="281">
        <f t="shared" si="4"/>
        <v>0</v>
      </c>
      <c r="N135" s="295" t="e">
        <f t="shared" si="5"/>
        <v>#DIV/0!</v>
      </c>
      <c r="O135" s="288"/>
      <c r="P135" s="283" t="s">
        <v>626</v>
      </c>
      <c r="Q135" s="284"/>
      <c r="R135" s="283"/>
      <c r="S135" s="283"/>
      <c r="T135" s="283"/>
      <c r="W135" s="53"/>
    </row>
    <row r="136" spans="1:23" ht="12">
      <c r="A136" s="246" t="s">
        <v>1136</v>
      </c>
      <c r="B136" s="262">
        <v>46</v>
      </c>
      <c r="C136" s="276" t="s">
        <v>370</v>
      </c>
      <c r="D136" s="275" t="s">
        <v>315</v>
      </c>
      <c r="E136" s="277"/>
      <c r="F136" s="278"/>
      <c r="G136" s="275"/>
      <c r="H136" s="275"/>
      <c r="I136" s="275"/>
      <c r="J136" s="277"/>
      <c r="K136" s="279"/>
      <c r="L136" s="280"/>
      <c r="M136" s="281">
        <f t="shared" si="4"/>
        <v>0</v>
      </c>
      <c r="N136" s="282" t="e">
        <f t="shared" si="5"/>
        <v>#DIV/0!</v>
      </c>
      <c r="O136" s="273"/>
      <c r="P136" s="275" t="s">
        <v>626</v>
      </c>
      <c r="Q136" s="276" t="s">
        <v>1627</v>
      </c>
      <c r="R136" s="275"/>
      <c r="S136" s="275"/>
      <c r="T136" s="275"/>
      <c r="W136" s="53"/>
    </row>
    <row r="137" spans="1:23" ht="12">
      <c r="A137" s="246" t="s">
        <v>1136</v>
      </c>
      <c r="B137" s="275">
        <v>46</v>
      </c>
      <c r="C137" s="276" t="s">
        <v>374</v>
      </c>
      <c r="D137" s="275"/>
      <c r="E137" s="277"/>
      <c r="F137" s="278"/>
      <c r="G137" s="275"/>
      <c r="H137" s="275"/>
      <c r="I137" s="275"/>
      <c r="J137" s="277"/>
      <c r="K137" s="279"/>
      <c r="L137" s="280">
        <v>210</v>
      </c>
      <c r="M137" s="281">
        <f t="shared" si="4"/>
        <v>0</v>
      </c>
      <c r="N137" s="282">
        <f t="shared" si="5"/>
        <v>0</v>
      </c>
      <c r="O137" s="273"/>
      <c r="P137" s="275"/>
      <c r="Q137" s="276" t="s">
        <v>1627</v>
      </c>
      <c r="R137" s="275"/>
      <c r="S137" s="275"/>
      <c r="T137" s="275"/>
      <c r="W137" s="53"/>
    </row>
    <row r="138" spans="1:23" ht="24">
      <c r="A138" s="246" t="s">
        <v>1136</v>
      </c>
      <c r="B138" s="275">
        <v>46</v>
      </c>
      <c r="C138" s="276" t="s">
        <v>1805</v>
      </c>
      <c r="D138" s="275"/>
      <c r="E138" s="277"/>
      <c r="F138" s="278"/>
      <c r="G138" s="275"/>
      <c r="H138" s="275"/>
      <c r="I138" s="275"/>
      <c r="J138" s="277"/>
      <c r="K138" s="279"/>
      <c r="L138" s="280"/>
      <c r="M138" s="281">
        <f t="shared" si="4"/>
        <v>0</v>
      </c>
      <c r="N138" s="282" t="e">
        <f t="shared" si="5"/>
        <v>#DIV/0!</v>
      </c>
      <c r="O138" s="273"/>
      <c r="P138" s="275">
        <v>182</v>
      </c>
      <c r="Q138" s="276" t="s">
        <v>1722</v>
      </c>
      <c r="R138" s="299" t="s">
        <v>1806</v>
      </c>
      <c r="S138" s="275"/>
      <c r="T138" s="275"/>
      <c r="W138" s="53"/>
    </row>
    <row r="139" spans="1:23" ht="12">
      <c r="A139" s="246" t="s">
        <v>1136</v>
      </c>
      <c r="B139" s="275">
        <v>47</v>
      </c>
      <c r="C139" s="276" t="s">
        <v>1807</v>
      </c>
      <c r="D139" s="275" t="s">
        <v>309</v>
      </c>
      <c r="E139" s="277"/>
      <c r="F139" s="278"/>
      <c r="G139" s="275"/>
      <c r="H139" s="275"/>
      <c r="I139" s="275"/>
      <c r="J139" s="277"/>
      <c r="K139" s="279"/>
      <c r="L139" s="280"/>
      <c r="M139" s="281">
        <f t="shared" si="4"/>
        <v>0</v>
      </c>
      <c r="N139" s="282" t="e">
        <f t="shared" si="5"/>
        <v>#DIV/0!</v>
      </c>
      <c r="O139" s="273"/>
      <c r="P139" s="275"/>
      <c r="Q139" s="276" t="s">
        <v>1627</v>
      </c>
      <c r="R139" s="275"/>
      <c r="S139" s="275"/>
      <c r="T139" s="275"/>
      <c r="W139" s="53"/>
    </row>
    <row r="140" spans="1:23" ht="12">
      <c r="A140" s="246" t="s">
        <v>1136</v>
      </c>
      <c r="B140" s="275">
        <v>47</v>
      </c>
      <c r="C140" s="276" t="s">
        <v>302</v>
      </c>
      <c r="D140" s="275" t="s">
        <v>310</v>
      </c>
      <c r="E140" s="277"/>
      <c r="F140" s="278"/>
      <c r="G140" s="275">
        <v>0</v>
      </c>
      <c r="H140" s="275">
        <v>72</v>
      </c>
      <c r="I140" s="275">
        <v>17</v>
      </c>
      <c r="J140" s="277" t="s">
        <v>1808</v>
      </c>
      <c r="K140" s="279">
        <v>3</v>
      </c>
      <c r="L140" s="280">
        <v>300</v>
      </c>
      <c r="M140" s="281">
        <f t="shared" si="4"/>
        <v>1224</v>
      </c>
      <c r="N140" s="282">
        <f t="shared" si="5"/>
        <v>4.08</v>
      </c>
      <c r="O140" s="273" t="s">
        <v>1809</v>
      </c>
      <c r="P140" s="275"/>
      <c r="Q140" s="276" t="s">
        <v>1627</v>
      </c>
      <c r="R140" s="275"/>
      <c r="S140" s="275"/>
      <c r="T140" s="275"/>
      <c r="W140" s="53"/>
    </row>
    <row r="141" spans="1:23" ht="12">
      <c r="A141" s="246" t="s">
        <v>1136</v>
      </c>
      <c r="B141" s="275">
        <v>47</v>
      </c>
      <c r="C141" s="276" t="s">
        <v>304</v>
      </c>
      <c r="D141" s="275" t="s">
        <v>309</v>
      </c>
      <c r="E141" s="277"/>
      <c r="F141" s="278"/>
      <c r="G141" s="275">
        <v>0</v>
      </c>
      <c r="H141" s="275">
        <v>125</v>
      </c>
      <c r="I141" s="275">
        <v>8</v>
      </c>
      <c r="J141" s="277" t="s">
        <v>1756</v>
      </c>
      <c r="K141" s="279">
        <v>3</v>
      </c>
      <c r="L141" s="280">
        <v>218</v>
      </c>
      <c r="M141" s="281">
        <f t="shared" si="4"/>
        <v>1000</v>
      </c>
      <c r="N141" s="282">
        <f t="shared" si="5"/>
        <v>4.5871559633027523</v>
      </c>
      <c r="O141" s="273" t="s">
        <v>1660</v>
      </c>
      <c r="P141" s="275"/>
      <c r="Q141" s="276" t="s">
        <v>1627</v>
      </c>
      <c r="R141" s="275"/>
      <c r="S141" s="275"/>
      <c r="T141" s="275"/>
      <c r="W141" s="53"/>
    </row>
    <row r="142" spans="1:23" ht="12">
      <c r="A142" s="246" t="s">
        <v>1136</v>
      </c>
      <c r="B142" s="275">
        <v>48</v>
      </c>
      <c r="C142" s="276" t="s">
        <v>376</v>
      </c>
      <c r="D142" s="275" t="s">
        <v>309</v>
      </c>
      <c r="E142" s="277"/>
      <c r="F142" s="278"/>
      <c r="G142" s="275">
        <v>406</v>
      </c>
      <c r="H142" s="275">
        <v>0</v>
      </c>
      <c r="I142" s="275">
        <v>0</v>
      </c>
      <c r="J142" s="277" t="s">
        <v>626</v>
      </c>
      <c r="K142" s="279">
        <v>3.2</v>
      </c>
      <c r="L142" s="280">
        <v>248</v>
      </c>
      <c r="M142" s="281">
        <f t="shared" si="4"/>
        <v>406</v>
      </c>
      <c r="N142" s="282">
        <f t="shared" si="5"/>
        <v>1.6370967741935485</v>
      </c>
      <c r="O142" s="273" t="s">
        <v>1635</v>
      </c>
      <c r="P142" s="275"/>
      <c r="Q142" s="276" t="s">
        <v>1627</v>
      </c>
      <c r="R142" s="275"/>
      <c r="S142" s="275"/>
      <c r="T142" s="275"/>
      <c r="W142" s="53"/>
    </row>
    <row r="143" spans="1:23" ht="48">
      <c r="A143" s="246" t="s">
        <v>1136</v>
      </c>
      <c r="B143" s="275">
        <v>48</v>
      </c>
      <c r="C143" s="276" t="s">
        <v>1025</v>
      </c>
      <c r="D143" s="275" t="s">
        <v>310</v>
      </c>
      <c r="E143" s="277"/>
      <c r="F143" s="278"/>
      <c r="G143" s="275"/>
      <c r="H143" s="275"/>
      <c r="I143" s="275"/>
      <c r="J143" s="277"/>
      <c r="K143" s="279"/>
      <c r="L143" s="280"/>
      <c r="M143" s="281">
        <f t="shared" si="4"/>
        <v>0</v>
      </c>
      <c r="N143" s="282" t="e">
        <f t="shared" si="5"/>
        <v>#DIV/0!</v>
      </c>
      <c r="O143" s="273" t="s">
        <v>1810</v>
      </c>
      <c r="P143" s="275">
        <v>182</v>
      </c>
      <c r="Q143" s="276" t="s">
        <v>1722</v>
      </c>
      <c r="R143" s="299" t="s">
        <v>1811</v>
      </c>
      <c r="S143" s="299" t="s">
        <v>1812</v>
      </c>
      <c r="T143" s="275"/>
      <c r="W143" s="53"/>
    </row>
    <row r="144" spans="1:23" ht="12">
      <c r="A144" s="246" t="s">
        <v>1136</v>
      </c>
      <c r="B144" s="275">
        <v>48</v>
      </c>
      <c r="C144" s="276" t="s">
        <v>1813</v>
      </c>
      <c r="D144" s="275"/>
      <c r="E144" s="277"/>
      <c r="F144" s="278"/>
      <c r="G144" s="275"/>
      <c r="H144" s="275"/>
      <c r="I144" s="275"/>
      <c r="J144" s="277"/>
      <c r="K144" s="279"/>
      <c r="L144" s="280"/>
      <c r="M144" s="281">
        <f t="shared" si="4"/>
        <v>0</v>
      </c>
      <c r="N144" s="282" t="e">
        <f t="shared" si="5"/>
        <v>#DIV/0!</v>
      </c>
      <c r="O144" s="273"/>
      <c r="P144" s="275"/>
      <c r="Q144" s="276"/>
      <c r="R144" s="275" t="s">
        <v>1814</v>
      </c>
      <c r="S144" s="275"/>
      <c r="T144" s="275"/>
      <c r="W144" s="53"/>
    </row>
    <row r="145" spans="1:23" ht="12">
      <c r="A145" s="246" t="s">
        <v>1136</v>
      </c>
      <c r="B145" s="275">
        <v>49</v>
      </c>
      <c r="C145" s="276" t="s">
        <v>378</v>
      </c>
      <c r="D145" s="275" t="s">
        <v>309</v>
      </c>
      <c r="E145" s="277"/>
      <c r="F145" s="278"/>
      <c r="G145" s="275"/>
      <c r="H145" s="275">
        <v>80</v>
      </c>
      <c r="I145" s="275">
        <v>10</v>
      </c>
      <c r="J145" s="277" t="s">
        <v>1682</v>
      </c>
      <c r="K145" s="279">
        <v>7</v>
      </c>
      <c r="L145" s="280">
        <v>360</v>
      </c>
      <c r="M145" s="281">
        <f t="shared" si="4"/>
        <v>800</v>
      </c>
      <c r="N145" s="282">
        <f t="shared" si="5"/>
        <v>2.2222222222222223</v>
      </c>
      <c r="O145" s="273"/>
      <c r="P145" s="275"/>
      <c r="Q145" s="276"/>
      <c r="R145" s="275" t="s">
        <v>1815</v>
      </c>
      <c r="S145" s="275" t="s">
        <v>1816</v>
      </c>
      <c r="T145" s="275"/>
      <c r="W145" s="53"/>
    </row>
    <row r="146" spans="1:23" ht="12">
      <c r="A146" s="246" t="s">
        <v>1136</v>
      </c>
      <c r="B146" s="275">
        <v>49</v>
      </c>
      <c r="C146" s="276" t="s">
        <v>377</v>
      </c>
      <c r="D146" s="275" t="s">
        <v>310</v>
      </c>
      <c r="E146" s="277"/>
      <c r="F146" s="278"/>
      <c r="G146" s="275">
        <v>466</v>
      </c>
      <c r="H146" s="275">
        <v>0</v>
      </c>
      <c r="I146" s="275">
        <v>0</v>
      </c>
      <c r="J146" s="277" t="s">
        <v>626</v>
      </c>
      <c r="K146" s="279">
        <v>4</v>
      </c>
      <c r="L146" s="280">
        <v>186</v>
      </c>
      <c r="M146" s="281">
        <f t="shared" si="4"/>
        <v>466</v>
      </c>
      <c r="N146" s="282">
        <f t="shared" si="5"/>
        <v>2.5053763440860215</v>
      </c>
      <c r="O146" s="273" t="s">
        <v>911</v>
      </c>
      <c r="P146" s="275"/>
      <c r="Q146" s="276" t="s">
        <v>1627</v>
      </c>
      <c r="R146" s="275"/>
      <c r="S146" s="275"/>
      <c r="T146" s="275"/>
      <c r="W146" s="53"/>
    </row>
    <row r="147" spans="1:23" ht="12">
      <c r="A147" s="246" t="s">
        <v>1136</v>
      </c>
      <c r="B147" s="275">
        <v>50</v>
      </c>
      <c r="C147" s="276" t="s">
        <v>305</v>
      </c>
      <c r="D147" s="275" t="s">
        <v>310</v>
      </c>
      <c r="E147" s="277"/>
      <c r="F147" s="278"/>
      <c r="G147" s="275">
        <v>110</v>
      </c>
      <c r="H147" s="275">
        <v>146</v>
      </c>
      <c r="I147" s="275">
        <v>7</v>
      </c>
      <c r="J147" s="277" t="s">
        <v>1689</v>
      </c>
      <c r="K147" s="279">
        <v>3</v>
      </c>
      <c r="L147" s="280">
        <v>202</v>
      </c>
      <c r="M147" s="281">
        <f t="shared" si="4"/>
        <v>1132</v>
      </c>
      <c r="N147" s="282">
        <f t="shared" si="5"/>
        <v>5.6039603960396036</v>
      </c>
      <c r="O147" s="273" t="s">
        <v>1660</v>
      </c>
      <c r="P147" s="275"/>
      <c r="Q147" s="276" t="s">
        <v>1627</v>
      </c>
      <c r="R147" s="262"/>
      <c r="S147" s="275"/>
      <c r="T147" s="275"/>
      <c r="W147" s="53"/>
    </row>
    <row r="148" spans="1:23" ht="12">
      <c r="A148" s="246" t="s">
        <v>1136</v>
      </c>
      <c r="B148" s="275">
        <v>50</v>
      </c>
      <c r="C148" s="276" t="s">
        <v>1817</v>
      </c>
      <c r="D148" s="275"/>
      <c r="E148" s="277"/>
      <c r="F148" s="278"/>
      <c r="G148" s="275"/>
      <c r="H148" s="275"/>
      <c r="I148" s="275"/>
      <c r="J148" s="277"/>
      <c r="K148" s="279"/>
      <c r="L148" s="280"/>
      <c r="M148" s="281">
        <f t="shared" si="4"/>
        <v>0</v>
      </c>
      <c r="N148" s="282" t="e">
        <f t="shared" si="5"/>
        <v>#DIV/0!</v>
      </c>
      <c r="O148" s="273"/>
      <c r="P148" s="275"/>
      <c r="Q148" s="276" t="s">
        <v>1818</v>
      </c>
      <c r="R148" s="275"/>
      <c r="S148" s="275"/>
      <c r="T148" s="275"/>
      <c r="W148" s="53"/>
    </row>
    <row r="149" spans="1:23" ht="12">
      <c r="A149" s="246" t="s">
        <v>1136</v>
      </c>
      <c r="B149" s="275">
        <v>51</v>
      </c>
      <c r="C149" s="276" t="s">
        <v>1819</v>
      </c>
      <c r="D149" s="275" t="s">
        <v>309</v>
      </c>
      <c r="E149" s="277"/>
      <c r="F149" s="278"/>
      <c r="G149" s="275"/>
      <c r="H149" s="275"/>
      <c r="I149" s="275"/>
      <c r="J149" s="277"/>
      <c r="K149" s="279"/>
      <c r="L149" s="280"/>
      <c r="M149" s="281">
        <f t="shared" si="4"/>
        <v>0</v>
      </c>
      <c r="N149" s="282" t="e">
        <f t="shared" si="5"/>
        <v>#DIV/0!</v>
      </c>
      <c r="O149" s="273"/>
      <c r="P149" s="275"/>
      <c r="Q149" s="276" t="s">
        <v>1627</v>
      </c>
      <c r="R149" s="275"/>
      <c r="S149" s="275"/>
      <c r="T149" s="275"/>
      <c r="W149" s="53"/>
    </row>
    <row r="150" spans="1:23" ht="12">
      <c r="A150" s="246" t="s">
        <v>1136</v>
      </c>
      <c r="B150" s="275">
        <v>51</v>
      </c>
      <c r="C150" s="276" t="s">
        <v>384</v>
      </c>
      <c r="D150" s="275" t="s">
        <v>309</v>
      </c>
      <c r="E150" s="277" t="s">
        <v>334</v>
      </c>
      <c r="F150" s="278">
        <v>-100</v>
      </c>
      <c r="G150" s="275">
        <v>0</v>
      </c>
      <c r="H150" s="275">
        <v>107</v>
      </c>
      <c r="I150" s="275">
        <v>17</v>
      </c>
      <c r="J150" s="277" t="s">
        <v>1808</v>
      </c>
      <c r="K150" s="279"/>
      <c r="L150" s="280">
        <v>237</v>
      </c>
      <c r="M150" s="281">
        <f t="shared" si="4"/>
        <v>1819</v>
      </c>
      <c r="N150" s="282">
        <f t="shared" si="5"/>
        <v>7.6751054852320673</v>
      </c>
      <c r="O150" s="273"/>
      <c r="P150" s="275"/>
      <c r="Q150" s="276" t="s">
        <v>1818</v>
      </c>
      <c r="R150" s="275"/>
      <c r="S150" s="275"/>
      <c r="T150" s="275"/>
      <c r="W150" s="53"/>
    </row>
    <row r="151" spans="1:23" ht="12">
      <c r="A151" s="246" t="s">
        <v>1136</v>
      </c>
      <c r="B151" s="275">
        <v>52</v>
      </c>
      <c r="C151" s="276" t="s">
        <v>381</v>
      </c>
      <c r="D151" s="275"/>
      <c r="E151" s="277"/>
      <c r="F151" s="278"/>
      <c r="G151" s="275"/>
      <c r="H151" s="275"/>
      <c r="I151" s="275"/>
      <c r="J151" s="277"/>
      <c r="K151" s="279"/>
      <c r="L151" s="280"/>
      <c r="M151" s="281">
        <f t="shared" si="4"/>
        <v>0</v>
      </c>
      <c r="N151" s="282" t="e">
        <f t="shared" si="5"/>
        <v>#DIV/0!</v>
      </c>
      <c r="O151" s="273"/>
      <c r="P151" s="275"/>
      <c r="Q151" s="276" t="s">
        <v>1818</v>
      </c>
      <c r="R151" s="275"/>
      <c r="S151" s="275"/>
      <c r="T151" s="275"/>
      <c r="W151" s="53"/>
    </row>
    <row r="152" spans="1:23" ht="12">
      <c r="A152" s="246" t="s">
        <v>1136</v>
      </c>
      <c r="B152" s="262">
        <v>52</v>
      </c>
      <c r="C152" s="276" t="s">
        <v>1820</v>
      </c>
      <c r="D152" s="275" t="s">
        <v>562</v>
      </c>
      <c r="E152" s="277"/>
      <c r="F152" s="278"/>
      <c r="G152" s="275">
        <v>0</v>
      </c>
      <c r="H152" s="275">
        <v>0</v>
      </c>
      <c r="I152" s="275">
        <v>0</v>
      </c>
      <c r="J152" s="277" t="s">
        <v>1821</v>
      </c>
      <c r="K152" s="279">
        <v>5</v>
      </c>
      <c r="L152" s="280">
        <v>330</v>
      </c>
      <c r="M152" s="281">
        <f t="shared" si="4"/>
        <v>0</v>
      </c>
      <c r="N152" s="282">
        <f t="shared" si="5"/>
        <v>0</v>
      </c>
      <c r="O152" s="273"/>
      <c r="P152" s="275"/>
      <c r="Q152" s="276" t="s">
        <v>1627</v>
      </c>
      <c r="R152" s="275"/>
      <c r="S152" s="275"/>
      <c r="T152" s="275"/>
      <c r="W152" s="53"/>
    </row>
    <row r="153" spans="1:23" ht="12">
      <c r="A153" s="246" t="s">
        <v>1136</v>
      </c>
      <c r="B153" s="275">
        <v>52</v>
      </c>
      <c r="C153" s="276" t="s">
        <v>383</v>
      </c>
      <c r="D153" s="275" t="s">
        <v>310</v>
      </c>
      <c r="E153" s="277" t="s">
        <v>333</v>
      </c>
      <c r="F153" s="278">
        <v>0</v>
      </c>
      <c r="G153" s="275">
        <v>60</v>
      </c>
      <c r="H153" s="275">
        <v>79</v>
      </c>
      <c r="I153" s="275">
        <v>14</v>
      </c>
      <c r="J153" s="277" t="s">
        <v>1822</v>
      </c>
      <c r="K153" s="279">
        <v>3</v>
      </c>
      <c r="L153" s="280">
        <v>172</v>
      </c>
      <c r="M153" s="281">
        <f t="shared" si="4"/>
        <v>1166</v>
      </c>
      <c r="N153" s="282">
        <f t="shared" si="5"/>
        <v>6.7790697674418601</v>
      </c>
      <c r="O153" s="273" t="s">
        <v>1823</v>
      </c>
      <c r="P153" s="275"/>
      <c r="Q153" s="276" t="s">
        <v>1627</v>
      </c>
      <c r="R153" s="275"/>
      <c r="S153" s="275"/>
      <c r="T153" s="275"/>
      <c r="W153" s="53"/>
    </row>
    <row r="154" spans="1:23" ht="12">
      <c r="A154" s="246" t="s">
        <v>1132</v>
      </c>
      <c r="B154" s="275">
        <v>52</v>
      </c>
      <c r="C154" s="276" t="s">
        <v>1824</v>
      </c>
      <c r="D154" s="275" t="s">
        <v>562</v>
      </c>
      <c r="E154" s="277" t="s">
        <v>1134</v>
      </c>
      <c r="F154" s="278">
        <v>0</v>
      </c>
      <c r="G154" s="275"/>
      <c r="H154" s="275"/>
      <c r="I154" s="275"/>
      <c r="J154" s="277"/>
      <c r="K154" s="279"/>
      <c r="L154" s="280"/>
      <c r="M154" s="281">
        <f t="shared" si="4"/>
        <v>0</v>
      </c>
      <c r="N154" s="282" t="e">
        <f t="shared" si="5"/>
        <v>#DIV/0!</v>
      </c>
      <c r="O154" s="273"/>
      <c r="P154" s="275"/>
      <c r="Q154" s="276"/>
      <c r="R154" s="275"/>
      <c r="S154" s="275"/>
      <c r="T154" s="275"/>
      <c r="W154" s="53"/>
    </row>
    <row r="155" spans="1:23" ht="12">
      <c r="A155" s="246" t="s">
        <v>1132</v>
      </c>
      <c r="B155" s="275">
        <v>52</v>
      </c>
      <c r="C155" s="276" t="s">
        <v>1825</v>
      </c>
      <c r="D155" s="275" t="s">
        <v>309</v>
      </c>
      <c r="E155" s="277" t="s">
        <v>333</v>
      </c>
      <c r="F155" s="278">
        <v>0</v>
      </c>
      <c r="G155" s="275"/>
      <c r="H155" s="275"/>
      <c r="I155" s="275"/>
      <c r="J155" s="277"/>
      <c r="K155" s="279"/>
      <c r="L155" s="280"/>
      <c r="M155" s="281">
        <f t="shared" si="4"/>
        <v>0</v>
      </c>
      <c r="N155" s="282" t="e">
        <f t="shared" si="5"/>
        <v>#DIV/0!</v>
      </c>
      <c r="O155" s="273"/>
      <c r="P155" s="275"/>
      <c r="Q155" s="276"/>
      <c r="R155" s="275"/>
      <c r="S155" s="275"/>
      <c r="T155" s="275"/>
      <c r="W155" s="53"/>
    </row>
    <row r="156" spans="1:23" ht="12">
      <c r="A156" s="246" t="s">
        <v>1136</v>
      </c>
      <c r="B156" s="275">
        <v>53</v>
      </c>
      <c r="C156" s="276" t="s">
        <v>1273</v>
      </c>
      <c r="D156" s="275" t="s">
        <v>562</v>
      </c>
      <c r="E156" s="277"/>
      <c r="F156" s="278"/>
      <c r="G156" s="275"/>
      <c r="H156" s="275"/>
      <c r="I156" s="275"/>
      <c r="J156" s="277"/>
      <c r="K156" s="279">
        <v>4</v>
      </c>
      <c r="L156" s="280">
        <v>75</v>
      </c>
      <c r="M156" s="281">
        <f t="shared" si="4"/>
        <v>0</v>
      </c>
      <c r="N156" s="282">
        <f t="shared" si="5"/>
        <v>0</v>
      </c>
      <c r="O156" s="273"/>
      <c r="P156" s="300"/>
      <c r="Q156" s="301" t="s">
        <v>1627</v>
      </c>
      <c r="R156" s="275"/>
      <c r="S156" s="275"/>
      <c r="T156" s="275"/>
      <c r="W156" s="53"/>
    </row>
    <row r="157" spans="1:23" ht="12">
      <c r="A157" s="246" t="s">
        <v>1136</v>
      </c>
      <c r="B157" s="275">
        <v>53</v>
      </c>
      <c r="C157" s="276" t="s">
        <v>460</v>
      </c>
      <c r="D157" s="275" t="s">
        <v>309</v>
      </c>
      <c r="E157" s="277"/>
      <c r="F157" s="278"/>
      <c r="G157" s="275">
        <v>0</v>
      </c>
      <c r="H157" s="275">
        <v>0</v>
      </c>
      <c r="I157" s="275">
        <v>0</v>
      </c>
      <c r="J157" s="277" t="s">
        <v>626</v>
      </c>
      <c r="K157" s="279">
        <v>6</v>
      </c>
      <c r="L157" s="280">
        <v>700</v>
      </c>
      <c r="M157" s="281">
        <f t="shared" si="4"/>
        <v>0</v>
      </c>
      <c r="N157" s="282">
        <f t="shared" si="5"/>
        <v>0</v>
      </c>
      <c r="O157" s="273"/>
      <c r="P157" s="300"/>
      <c r="Q157" s="301" t="s">
        <v>1826</v>
      </c>
      <c r="R157" s="275"/>
      <c r="S157" s="275"/>
      <c r="T157" s="275"/>
      <c r="W157" s="53"/>
    </row>
    <row r="158" spans="1:23" ht="12">
      <c r="A158" s="246" t="s">
        <v>1136</v>
      </c>
      <c r="B158" s="275">
        <v>53</v>
      </c>
      <c r="C158" s="276" t="s">
        <v>1827</v>
      </c>
      <c r="D158" s="275" t="s">
        <v>309</v>
      </c>
      <c r="E158" s="277"/>
      <c r="F158" s="278"/>
      <c r="G158" s="275"/>
      <c r="H158" s="275"/>
      <c r="I158" s="275"/>
      <c r="J158" s="277" t="s">
        <v>1808</v>
      </c>
      <c r="K158" s="279">
        <v>2.5</v>
      </c>
      <c r="L158" s="280">
        <v>60</v>
      </c>
      <c r="M158" s="281">
        <f t="shared" si="4"/>
        <v>0</v>
      </c>
      <c r="N158" s="282">
        <f t="shared" si="5"/>
        <v>0</v>
      </c>
      <c r="O158" s="273"/>
      <c r="P158" s="300"/>
      <c r="Q158" s="301" t="s">
        <v>1627</v>
      </c>
      <c r="R158" s="275"/>
      <c r="S158" s="275"/>
      <c r="T158" s="275"/>
      <c r="W158" s="53"/>
    </row>
    <row r="159" spans="1:23" ht="24">
      <c r="A159" s="246" t="s">
        <v>1132</v>
      </c>
      <c r="B159" s="275">
        <v>53</v>
      </c>
      <c r="C159" s="276" t="s">
        <v>1033</v>
      </c>
      <c r="D159" s="275" t="s">
        <v>310</v>
      </c>
      <c r="E159" s="277" t="s">
        <v>311</v>
      </c>
      <c r="F159" s="278">
        <v>0</v>
      </c>
      <c r="G159" s="275"/>
      <c r="H159" s="275"/>
      <c r="I159" s="275"/>
      <c r="J159" s="277"/>
      <c r="K159" s="279"/>
      <c r="L159" s="280"/>
      <c r="M159" s="281">
        <f t="shared" si="4"/>
        <v>0</v>
      </c>
      <c r="N159" s="282" t="e">
        <f t="shared" si="5"/>
        <v>#DIV/0!</v>
      </c>
      <c r="O159" s="273" t="s">
        <v>1828</v>
      </c>
      <c r="P159" s="300"/>
      <c r="Q159" s="301"/>
      <c r="R159" s="275"/>
      <c r="S159" s="275"/>
      <c r="T159" s="275"/>
      <c r="W159" s="53"/>
    </row>
    <row r="160" spans="1:23" ht="12">
      <c r="A160" s="246" t="s">
        <v>1136</v>
      </c>
      <c r="B160" s="275">
        <v>54</v>
      </c>
      <c r="C160" s="276" t="s">
        <v>392</v>
      </c>
      <c r="D160" s="275" t="s">
        <v>309</v>
      </c>
      <c r="E160" s="277"/>
      <c r="F160" s="278"/>
      <c r="G160" s="275">
        <v>535</v>
      </c>
      <c r="H160" s="275">
        <v>0</v>
      </c>
      <c r="I160" s="275">
        <v>0</v>
      </c>
      <c r="J160" s="277" t="s">
        <v>626</v>
      </c>
      <c r="K160" s="279">
        <v>3.2</v>
      </c>
      <c r="L160" s="280">
        <v>299</v>
      </c>
      <c r="M160" s="281">
        <f t="shared" si="4"/>
        <v>535</v>
      </c>
      <c r="N160" s="282">
        <f t="shared" si="5"/>
        <v>1.7892976588628762</v>
      </c>
      <c r="O160" s="273" t="s">
        <v>1635</v>
      </c>
      <c r="P160" s="300"/>
      <c r="Q160" s="301" t="s">
        <v>1627</v>
      </c>
      <c r="R160" s="275"/>
      <c r="S160" s="275"/>
      <c r="T160" s="275"/>
      <c r="W160" s="53"/>
    </row>
    <row r="161" spans="1:23" ht="12">
      <c r="A161" s="246" t="s">
        <v>1136</v>
      </c>
      <c r="B161" s="275">
        <v>54</v>
      </c>
      <c r="C161" s="276" t="s">
        <v>1276</v>
      </c>
      <c r="D161" s="275" t="s">
        <v>562</v>
      </c>
      <c r="E161" s="277"/>
      <c r="F161" s="278"/>
      <c r="G161" s="275">
        <v>0</v>
      </c>
      <c r="H161" s="275">
        <v>0</v>
      </c>
      <c r="I161" s="275">
        <v>0</v>
      </c>
      <c r="J161" s="277" t="s">
        <v>1829</v>
      </c>
      <c r="K161" s="279">
        <v>12</v>
      </c>
      <c r="L161" s="280">
        <v>300</v>
      </c>
      <c r="M161" s="281">
        <f t="shared" si="4"/>
        <v>0</v>
      </c>
      <c r="N161" s="282">
        <f t="shared" si="5"/>
        <v>0</v>
      </c>
      <c r="O161" s="273"/>
      <c r="P161" s="300"/>
      <c r="Q161" s="301" t="s">
        <v>1627</v>
      </c>
      <c r="R161" s="275"/>
      <c r="S161" s="275"/>
      <c r="T161" s="275"/>
      <c r="W161" s="53"/>
    </row>
    <row r="162" spans="1:23" ht="12">
      <c r="A162" s="246" t="s">
        <v>1136</v>
      </c>
      <c r="B162" s="275">
        <v>54</v>
      </c>
      <c r="C162" s="276" t="s">
        <v>393</v>
      </c>
      <c r="D162" s="275" t="s">
        <v>310</v>
      </c>
      <c r="E162" s="277"/>
      <c r="F162" s="278"/>
      <c r="G162" s="275">
        <v>688</v>
      </c>
      <c r="H162" s="275">
        <v>0</v>
      </c>
      <c r="I162" s="275">
        <v>0</v>
      </c>
      <c r="J162" s="277" t="s">
        <v>626</v>
      </c>
      <c r="K162" s="279">
        <v>4.5</v>
      </c>
      <c r="L162" s="280">
        <v>251</v>
      </c>
      <c r="M162" s="281">
        <f t="shared" si="4"/>
        <v>688</v>
      </c>
      <c r="N162" s="282">
        <f t="shared" si="5"/>
        <v>2.741035856573705</v>
      </c>
      <c r="O162" s="273"/>
      <c r="P162" s="300"/>
      <c r="Q162" s="301" t="s">
        <v>1627</v>
      </c>
      <c r="R162" s="275"/>
      <c r="S162" s="275"/>
      <c r="T162" s="275"/>
      <c r="W162" s="53"/>
    </row>
    <row r="163" spans="1:23" ht="12">
      <c r="A163" s="246" t="s">
        <v>1132</v>
      </c>
      <c r="B163" s="262">
        <v>54</v>
      </c>
      <c r="C163" s="276" t="s">
        <v>391</v>
      </c>
      <c r="D163" s="275" t="s">
        <v>310</v>
      </c>
      <c r="E163" s="277" t="s">
        <v>334</v>
      </c>
      <c r="F163" s="278">
        <v>-20</v>
      </c>
      <c r="G163" s="275"/>
      <c r="H163" s="275"/>
      <c r="I163" s="275"/>
      <c r="J163" s="277"/>
      <c r="K163" s="279"/>
      <c r="L163" s="280"/>
      <c r="M163" s="281">
        <f t="shared" si="4"/>
        <v>0</v>
      </c>
      <c r="N163" s="282" t="e">
        <f t="shared" si="5"/>
        <v>#DIV/0!</v>
      </c>
      <c r="O163" s="273"/>
      <c r="P163" s="300"/>
      <c r="Q163" s="301"/>
      <c r="R163" s="275"/>
      <c r="S163" s="275"/>
      <c r="T163" s="275"/>
      <c r="W163" s="53"/>
    </row>
    <row r="164" spans="1:23" ht="12">
      <c r="A164" s="246" t="s">
        <v>1136</v>
      </c>
      <c r="B164" s="275">
        <v>55</v>
      </c>
      <c r="C164" s="276" t="s">
        <v>1830</v>
      </c>
      <c r="D164" s="275" t="s">
        <v>309</v>
      </c>
      <c r="E164" s="277"/>
      <c r="F164" s="278"/>
      <c r="G164" s="275"/>
      <c r="H164" s="275"/>
      <c r="I164" s="275"/>
      <c r="J164" s="277" t="s">
        <v>1831</v>
      </c>
      <c r="K164" s="279">
        <v>3</v>
      </c>
      <c r="L164" s="280">
        <v>85</v>
      </c>
      <c r="M164" s="281">
        <f t="shared" si="4"/>
        <v>0</v>
      </c>
      <c r="N164" s="282">
        <f t="shared" si="5"/>
        <v>0</v>
      </c>
      <c r="O164" s="273"/>
      <c r="P164" s="300"/>
      <c r="Q164" s="301" t="s">
        <v>1627</v>
      </c>
      <c r="R164" s="275"/>
      <c r="S164" s="275"/>
      <c r="T164" s="275"/>
      <c r="W164" s="53"/>
    </row>
    <row r="165" spans="1:23" ht="12">
      <c r="A165" s="246" t="s">
        <v>1132</v>
      </c>
      <c r="B165" s="275">
        <v>55</v>
      </c>
      <c r="C165" s="276" t="s">
        <v>1832</v>
      </c>
      <c r="D165" s="275" t="s">
        <v>309</v>
      </c>
      <c r="E165" s="277" t="s">
        <v>1134</v>
      </c>
      <c r="F165" s="278">
        <v>0</v>
      </c>
      <c r="G165" s="275"/>
      <c r="H165" s="275"/>
      <c r="I165" s="275"/>
      <c r="J165" s="277"/>
      <c r="K165" s="279"/>
      <c r="L165" s="280"/>
      <c r="M165" s="281">
        <f t="shared" si="4"/>
        <v>0</v>
      </c>
      <c r="N165" s="282" t="e">
        <f t="shared" si="5"/>
        <v>#DIV/0!</v>
      </c>
      <c r="O165" s="273" t="s">
        <v>1833</v>
      </c>
      <c r="P165" s="300"/>
      <c r="Q165" s="301" t="s">
        <v>1834</v>
      </c>
      <c r="R165" s="275"/>
      <c r="S165" s="275"/>
      <c r="T165" s="275"/>
      <c r="W165" s="53"/>
    </row>
    <row r="166" spans="1:23" ht="12">
      <c r="A166" s="246" t="s">
        <v>1132</v>
      </c>
      <c r="B166" s="275">
        <v>55</v>
      </c>
      <c r="C166" s="276" t="s">
        <v>396</v>
      </c>
      <c r="D166" s="275" t="s">
        <v>315</v>
      </c>
      <c r="E166" s="277" t="s">
        <v>417</v>
      </c>
      <c r="F166" s="278">
        <v>0</v>
      </c>
      <c r="G166" s="275"/>
      <c r="H166" s="275"/>
      <c r="I166" s="275"/>
      <c r="J166" s="277"/>
      <c r="K166" s="279"/>
      <c r="L166" s="280"/>
      <c r="M166" s="281">
        <f t="shared" si="4"/>
        <v>0</v>
      </c>
      <c r="N166" s="282" t="e">
        <f t="shared" si="5"/>
        <v>#DIV/0!</v>
      </c>
      <c r="O166" s="273"/>
      <c r="P166" s="300"/>
      <c r="Q166" s="301"/>
      <c r="R166" s="275"/>
      <c r="S166" s="275"/>
      <c r="T166" s="275"/>
      <c r="W166" s="53"/>
    </row>
    <row r="167" spans="1:23" ht="12">
      <c r="A167" s="246" t="s">
        <v>1132</v>
      </c>
      <c r="B167" s="275">
        <v>55</v>
      </c>
      <c r="C167" s="276" t="s">
        <v>397</v>
      </c>
      <c r="D167" s="275" t="s">
        <v>315</v>
      </c>
      <c r="E167" s="277" t="s">
        <v>417</v>
      </c>
      <c r="F167" s="278">
        <v>0</v>
      </c>
      <c r="G167" s="275"/>
      <c r="H167" s="275"/>
      <c r="I167" s="275"/>
      <c r="J167" s="277"/>
      <c r="K167" s="279"/>
      <c r="L167" s="280"/>
      <c r="M167" s="281">
        <f t="shared" si="4"/>
        <v>0</v>
      </c>
      <c r="N167" s="282" t="e">
        <f t="shared" si="5"/>
        <v>#DIV/0!</v>
      </c>
      <c r="O167" s="273"/>
      <c r="P167" s="300"/>
      <c r="Q167" s="301"/>
      <c r="R167" s="275"/>
      <c r="S167" s="275"/>
      <c r="T167" s="275"/>
      <c r="W167" s="53"/>
    </row>
    <row r="168" spans="1:23" ht="12">
      <c r="A168" s="246" t="s">
        <v>1132</v>
      </c>
      <c r="B168" s="275">
        <v>55</v>
      </c>
      <c r="C168" s="276" t="s">
        <v>395</v>
      </c>
      <c r="D168" s="275" t="s">
        <v>310</v>
      </c>
      <c r="E168" s="277" t="s">
        <v>1134</v>
      </c>
      <c r="F168" s="278">
        <v>0</v>
      </c>
      <c r="G168" s="275"/>
      <c r="H168" s="275"/>
      <c r="I168" s="275"/>
      <c r="J168" s="277"/>
      <c r="K168" s="279"/>
      <c r="L168" s="280"/>
      <c r="M168" s="281">
        <f t="shared" si="4"/>
        <v>0</v>
      </c>
      <c r="N168" s="282" t="e">
        <f t="shared" si="5"/>
        <v>#DIV/0!</v>
      </c>
      <c r="O168" s="273"/>
      <c r="P168" s="300"/>
      <c r="Q168" s="301"/>
      <c r="R168" s="275"/>
      <c r="S168" s="275"/>
      <c r="T168" s="275"/>
      <c r="W168" s="53"/>
    </row>
    <row r="169" spans="1:23" ht="12">
      <c r="A169" s="246" t="s">
        <v>1132</v>
      </c>
      <c r="B169" s="275">
        <v>55</v>
      </c>
      <c r="C169" s="276" t="s">
        <v>1835</v>
      </c>
      <c r="D169" s="275" t="s">
        <v>309</v>
      </c>
      <c r="E169" s="277" t="s">
        <v>1134</v>
      </c>
      <c r="F169" s="278">
        <v>0</v>
      </c>
      <c r="G169" s="275"/>
      <c r="H169" s="275"/>
      <c r="I169" s="275"/>
      <c r="J169" s="277"/>
      <c r="K169" s="279"/>
      <c r="L169" s="280"/>
      <c r="M169" s="281">
        <f t="shared" si="4"/>
        <v>0</v>
      </c>
      <c r="N169" s="282" t="e">
        <f t="shared" si="5"/>
        <v>#DIV/0!</v>
      </c>
      <c r="O169" s="273"/>
      <c r="P169" s="300"/>
      <c r="Q169" s="301"/>
      <c r="R169" s="275"/>
      <c r="S169" s="275"/>
      <c r="T169" s="275"/>
      <c r="W169" s="53"/>
    </row>
    <row r="170" spans="1:23" ht="12">
      <c r="A170" s="246" t="s">
        <v>1132</v>
      </c>
      <c r="B170" s="275">
        <v>55</v>
      </c>
      <c r="C170" s="276" t="s">
        <v>507</v>
      </c>
      <c r="D170" s="275" t="s">
        <v>309</v>
      </c>
      <c r="E170" s="277" t="s">
        <v>1134</v>
      </c>
      <c r="F170" s="278">
        <v>0</v>
      </c>
      <c r="G170" s="275"/>
      <c r="H170" s="275"/>
      <c r="I170" s="275"/>
      <c r="J170" s="277"/>
      <c r="K170" s="279"/>
      <c r="L170" s="280"/>
      <c r="M170" s="281">
        <f t="shared" si="4"/>
        <v>0</v>
      </c>
      <c r="N170" s="282" t="e">
        <f t="shared" si="5"/>
        <v>#DIV/0!</v>
      </c>
      <c r="O170" s="273"/>
      <c r="P170" s="300"/>
      <c r="Q170" s="301"/>
      <c r="R170" s="275"/>
      <c r="S170" s="275"/>
      <c r="T170" s="275"/>
      <c r="W170" s="53"/>
    </row>
    <row r="171" spans="1:23" ht="12">
      <c r="A171" s="246" t="s">
        <v>1136</v>
      </c>
      <c r="B171" s="275">
        <v>56</v>
      </c>
      <c r="C171" s="276" t="s">
        <v>394</v>
      </c>
      <c r="D171" s="275" t="s">
        <v>309</v>
      </c>
      <c r="E171" s="277" t="s">
        <v>333</v>
      </c>
      <c r="F171" s="278">
        <v>0</v>
      </c>
      <c r="G171" s="302">
        <v>0</v>
      </c>
      <c r="H171" s="275">
        <v>117</v>
      </c>
      <c r="I171" s="275">
        <v>10</v>
      </c>
      <c r="J171" s="277" t="s">
        <v>1682</v>
      </c>
      <c r="K171" s="279">
        <v>3</v>
      </c>
      <c r="L171" s="280">
        <v>203</v>
      </c>
      <c r="M171" s="281">
        <f t="shared" si="4"/>
        <v>1170</v>
      </c>
      <c r="N171" s="282">
        <f t="shared" si="5"/>
        <v>5.7635467980295569</v>
      </c>
      <c r="O171" s="273"/>
      <c r="P171" s="300"/>
      <c r="Q171" s="301" t="s">
        <v>1627</v>
      </c>
      <c r="R171" s="275"/>
      <c r="S171" s="275"/>
      <c r="T171" s="275"/>
      <c r="W171" s="53"/>
    </row>
    <row r="172" spans="1:23" ht="12">
      <c r="A172" s="246" t="s">
        <v>1136</v>
      </c>
      <c r="B172" s="275">
        <v>56</v>
      </c>
      <c r="C172" s="276" t="s">
        <v>1836</v>
      </c>
      <c r="D172" s="275" t="s">
        <v>309</v>
      </c>
      <c r="E172" s="277"/>
      <c r="F172" s="278">
        <v>-25</v>
      </c>
      <c r="G172" s="275"/>
      <c r="H172" s="275"/>
      <c r="I172" s="275"/>
      <c r="J172" s="277" t="s">
        <v>1689</v>
      </c>
      <c r="K172" s="279">
        <v>2.5</v>
      </c>
      <c r="L172" s="280">
        <v>200</v>
      </c>
      <c r="M172" s="281">
        <f t="shared" si="4"/>
        <v>0</v>
      </c>
      <c r="N172" s="282">
        <f t="shared" si="5"/>
        <v>0</v>
      </c>
      <c r="O172" s="273" t="s">
        <v>1645</v>
      </c>
      <c r="P172" s="300"/>
      <c r="Q172" s="301" t="s">
        <v>1627</v>
      </c>
      <c r="R172" s="275"/>
      <c r="S172" s="275"/>
      <c r="T172" s="275"/>
      <c r="W172" s="53"/>
    </row>
    <row r="173" spans="1:23" ht="12">
      <c r="A173" s="246" t="s">
        <v>1132</v>
      </c>
      <c r="B173" s="275">
        <v>56</v>
      </c>
      <c r="C173" s="276" t="s">
        <v>1837</v>
      </c>
      <c r="D173" s="275" t="s">
        <v>309</v>
      </c>
      <c r="E173" s="277" t="s">
        <v>333</v>
      </c>
      <c r="F173" s="278">
        <v>0</v>
      </c>
      <c r="G173" s="275"/>
      <c r="H173" s="275"/>
      <c r="I173" s="275"/>
      <c r="J173" s="277"/>
      <c r="K173" s="279"/>
      <c r="L173" s="280"/>
      <c r="M173" s="281">
        <f t="shared" si="4"/>
        <v>0</v>
      </c>
      <c r="N173" s="282" t="e">
        <f t="shared" si="5"/>
        <v>#DIV/0!</v>
      </c>
      <c r="O173" s="273"/>
      <c r="P173" s="300"/>
      <c r="Q173" s="301"/>
      <c r="R173" s="275"/>
      <c r="S173" s="275"/>
      <c r="T173" s="275"/>
      <c r="W173" s="53"/>
    </row>
    <row r="174" spans="1:23" ht="12">
      <c r="A174" s="246" t="s">
        <v>1132</v>
      </c>
      <c r="B174" s="275">
        <v>56</v>
      </c>
      <c r="C174" s="276" t="s">
        <v>1838</v>
      </c>
      <c r="D174" s="275" t="s">
        <v>309</v>
      </c>
      <c r="E174" s="277" t="s">
        <v>1134</v>
      </c>
      <c r="F174" s="278">
        <v>0</v>
      </c>
      <c r="G174" s="275"/>
      <c r="H174" s="275"/>
      <c r="I174" s="275"/>
      <c r="J174" s="277"/>
      <c r="K174" s="279"/>
      <c r="L174" s="280"/>
      <c r="M174" s="281">
        <f t="shared" si="4"/>
        <v>0</v>
      </c>
      <c r="N174" s="282" t="e">
        <f t="shared" si="5"/>
        <v>#DIV/0!</v>
      </c>
      <c r="O174" s="273"/>
      <c r="P174" s="300"/>
      <c r="Q174" s="301"/>
      <c r="R174" s="275"/>
      <c r="S174" s="275"/>
      <c r="T174" s="275"/>
      <c r="W174" s="53"/>
    </row>
    <row r="175" spans="1:23" ht="12">
      <c r="A175" s="246" t="s">
        <v>1132</v>
      </c>
      <c r="B175" s="275">
        <v>56</v>
      </c>
      <c r="C175" s="276" t="s">
        <v>1839</v>
      </c>
      <c r="D175" s="275" t="s">
        <v>309</v>
      </c>
      <c r="E175" s="277" t="s">
        <v>334</v>
      </c>
      <c r="F175" s="278">
        <v>0</v>
      </c>
      <c r="G175" s="275"/>
      <c r="H175" s="275"/>
      <c r="I175" s="275"/>
      <c r="J175" s="277"/>
      <c r="K175" s="279"/>
      <c r="L175" s="280"/>
      <c r="M175" s="281">
        <f t="shared" si="4"/>
        <v>0</v>
      </c>
      <c r="N175" s="282" t="e">
        <f t="shared" si="5"/>
        <v>#DIV/0!</v>
      </c>
      <c r="O175" s="273"/>
      <c r="P175" s="300"/>
      <c r="Q175" s="301"/>
      <c r="R175" s="275"/>
      <c r="S175" s="275"/>
      <c r="T175" s="275"/>
      <c r="W175" s="53"/>
    </row>
    <row r="176" spans="1:23" ht="12">
      <c r="A176" s="246" t="s">
        <v>1132</v>
      </c>
      <c r="B176" s="275">
        <v>56</v>
      </c>
      <c r="C176" s="276" t="s">
        <v>1840</v>
      </c>
      <c r="D176" s="275" t="s">
        <v>564</v>
      </c>
      <c r="E176" s="277" t="s">
        <v>1134</v>
      </c>
      <c r="F176" s="278">
        <v>0</v>
      </c>
      <c r="G176" s="275"/>
      <c r="H176" s="275"/>
      <c r="I176" s="275"/>
      <c r="J176" s="277"/>
      <c r="K176" s="279"/>
      <c r="L176" s="280"/>
      <c r="M176" s="281">
        <f t="shared" si="4"/>
        <v>0</v>
      </c>
      <c r="N176" s="282" t="e">
        <f t="shared" si="5"/>
        <v>#DIV/0!</v>
      </c>
      <c r="O176" s="273"/>
      <c r="P176" s="300"/>
      <c r="Q176" s="301"/>
      <c r="R176" s="275"/>
      <c r="S176" s="275"/>
      <c r="T176" s="275"/>
      <c r="W176" s="53"/>
    </row>
    <row r="177" spans="1:23" ht="12">
      <c r="A177" s="246" t="s">
        <v>1136</v>
      </c>
      <c r="B177" s="302">
        <v>57</v>
      </c>
      <c r="C177" s="303" t="s">
        <v>398</v>
      </c>
      <c r="D177" s="275" t="s">
        <v>315</v>
      </c>
      <c r="E177" s="304"/>
      <c r="F177" s="305"/>
      <c r="G177" s="302">
        <v>946</v>
      </c>
      <c r="H177" s="302"/>
      <c r="I177" s="302"/>
      <c r="J177" s="277" t="s">
        <v>626</v>
      </c>
      <c r="K177" s="306">
        <v>4.5</v>
      </c>
      <c r="L177" s="307">
        <v>210</v>
      </c>
      <c r="M177" s="308">
        <f t="shared" si="4"/>
        <v>946</v>
      </c>
      <c r="N177" s="309">
        <f t="shared" si="5"/>
        <v>4.5047619047619047</v>
      </c>
      <c r="O177" s="310"/>
      <c r="P177" s="311"/>
      <c r="Q177" s="312"/>
      <c r="R177" s="302"/>
      <c r="S177" s="302"/>
      <c r="T177" s="302"/>
      <c r="W177" s="53"/>
    </row>
    <row r="178" spans="1:23" ht="12">
      <c r="A178" s="246" t="s">
        <v>1136</v>
      </c>
      <c r="B178" s="302">
        <v>57</v>
      </c>
      <c r="C178" s="276" t="s">
        <v>1841</v>
      </c>
      <c r="D178" s="302" t="s">
        <v>309</v>
      </c>
      <c r="E178" s="304"/>
      <c r="F178" s="305"/>
      <c r="G178" s="302"/>
      <c r="H178" s="302">
        <v>122</v>
      </c>
      <c r="I178" s="302">
        <v>10</v>
      </c>
      <c r="J178" s="277" t="s">
        <v>1682</v>
      </c>
      <c r="K178" s="306">
        <v>5.5</v>
      </c>
      <c r="L178" s="307">
        <v>495</v>
      </c>
      <c r="M178" s="308">
        <f t="shared" si="4"/>
        <v>1220</v>
      </c>
      <c r="N178" s="309">
        <f t="shared" si="5"/>
        <v>2.4646464646464645</v>
      </c>
      <c r="O178" s="310"/>
      <c r="P178" s="311"/>
      <c r="Q178" s="312" t="s">
        <v>1627</v>
      </c>
      <c r="R178" s="302"/>
      <c r="S178" s="302"/>
      <c r="T178" s="302"/>
      <c r="W178" s="53"/>
    </row>
    <row r="179" spans="1:23" ht="12">
      <c r="A179" s="246" t="s">
        <v>1132</v>
      </c>
      <c r="B179" s="302">
        <v>57</v>
      </c>
      <c r="C179" s="303" t="s">
        <v>1842</v>
      </c>
      <c r="D179" s="275" t="s">
        <v>310</v>
      </c>
      <c r="E179" s="277" t="s">
        <v>1134</v>
      </c>
      <c r="F179" s="305">
        <v>0</v>
      </c>
      <c r="G179" s="302"/>
      <c r="H179" s="302"/>
      <c r="I179" s="302"/>
      <c r="J179" s="304"/>
      <c r="K179" s="306"/>
      <c r="L179" s="307"/>
      <c r="M179" s="308">
        <f t="shared" si="4"/>
        <v>0</v>
      </c>
      <c r="N179" s="309" t="e">
        <f t="shared" si="5"/>
        <v>#DIV/0!</v>
      </c>
      <c r="O179" s="310"/>
      <c r="P179" s="311"/>
      <c r="Q179" s="312"/>
      <c r="R179" s="302"/>
      <c r="S179" s="302"/>
      <c r="T179" s="302"/>
      <c r="W179" s="53"/>
    </row>
    <row r="180" spans="1:23" ht="12">
      <c r="A180" s="246" t="s">
        <v>1136</v>
      </c>
      <c r="B180" s="302">
        <v>58</v>
      </c>
      <c r="C180" s="303" t="s">
        <v>1843</v>
      </c>
      <c r="D180" s="275" t="s">
        <v>309</v>
      </c>
      <c r="E180" s="304"/>
      <c r="F180" s="305"/>
      <c r="G180" s="302"/>
      <c r="H180" s="302"/>
      <c r="I180" s="302"/>
      <c r="J180" s="277" t="s">
        <v>1697</v>
      </c>
      <c r="K180" s="306">
        <v>1.8</v>
      </c>
      <c r="L180" s="307">
        <v>80</v>
      </c>
      <c r="M180" s="308">
        <f t="shared" si="4"/>
        <v>0</v>
      </c>
      <c r="N180" s="309">
        <f t="shared" si="5"/>
        <v>0</v>
      </c>
      <c r="O180" s="310"/>
      <c r="P180" s="311"/>
      <c r="Q180" s="312" t="s">
        <v>1627</v>
      </c>
      <c r="R180" s="302"/>
      <c r="S180" s="302"/>
      <c r="T180" s="302"/>
      <c r="W180" s="53"/>
    </row>
    <row r="181" spans="1:23" ht="12">
      <c r="A181" s="246" t="s">
        <v>1136</v>
      </c>
      <c r="B181" s="313">
        <v>58</v>
      </c>
      <c r="C181" s="303" t="s">
        <v>1844</v>
      </c>
      <c r="D181" s="275" t="s">
        <v>309</v>
      </c>
      <c r="E181" s="304"/>
      <c r="F181" s="305"/>
      <c r="G181" s="302"/>
      <c r="H181" s="302">
        <v>166</v>
      </c>
      <c r="I181" s="302">
        <v>9</v>
      </c>
      <c r="J181" s="277" t="s">
        <v>1654</v>
      </c>
      <c r="K181" s="306">
        <v>3</v>
      </c>
      <c r="L181" s="307">
        <v>295</v>
      </c>
      <c r="M181" s="308">
        <f t="shared" si="4"/>
        <v>1494</v>
      </c>
      <c r="N181" s="309">
        <f t="shared" si="5"/>
        <v>5.0644067796610166</v>
      </c>
      <c r="O181" s="310"/>
      <c r="P181" s="311"/>
      <c r="Q181" s="312" t="s">
        <v>1627</v>
      </c>
      <c r="R181" s="302"/>
      <c r="S181" s="302"/>
      <c r="T181" s="302"/>
      <c r="W181" s="53"/>
    </row>
    <row r="182" spans="1:23" ht="12">
      <c r="A182" s="246" t="s">
        <v>1132</v>
      </c>
      <c r="B182" s="302">
        <v>58</v>
      </c>
      <c r="C182" s="303" t="s">
        <v>1302</v>
      </c>
      <c r="D182" s="275" t="s">
        <v>562</v>
      </c>
      <c r="E182" s="277" t="s">
        <v>1134</v>
      </c>
      <c r="F182" s="305">
        <v>0</v>
      </c>
      <c r="G182" s="302"/>
      <c r="H182" s="302"/>
      <c r="I182" s="302"/>
      <c r="J182" s="304"/>
      <c r="K182" s="306"/>
      <c r="L182" s="307"/>
      <c r="M182" s="308">
        <f t="shared" si="4"/>
        <v>0</v>
      </c>
      <c r="N182" s="309" t="e">
        <f t="shared" si="5"/>
        <v>#DIV/0!</v>
      </c>
      <c r="O182" s="310"/>
      <c r="P182" s="311"/>
      <c r="Q182" s="312"/>
      <c r="R182" s="302"/>
      <c r="S182" s="302"/>
      <c r="T182" s="302"/>
      <c r="W182" s="53"/>
    </row>
    <row r="183" spans="1:23" ht="12">
      <c r="A183" s="246" t="s">
        <v>1132</v>
      </c>
      <c r="B183" s="302">
        <v>58</v>
      </c>
      <c r="C183" s="303" t="s">
        <v>1845</v>
      </c>
      <c r="D183" s="275" t="s">
        <v>309</v>
      </c>
      <c r="E183" s="277" t="s">
        <v>333</v>
      </c>
      <c r="F183" s="305">
        <v>-200</v>
      </c>
      <c r="G183" s="302"/>
      <c r="H183" s="302"/>
      <c r="I183" s="302"/>
      <c r="J183" s="304"/>
      <c r="K183" s="306"/>
      <c r="L183" s="307"/>
      <c r="M183" s="308">
        <f t="shared" si="4"/>
        <v>0</v>
      </c>
      <c r="N183" s="309" t="e">
        <f t="shared" si="5"/>
        <v>#DIV/0!</v>
      </c>
      <c r="O183" s="310"/>
      <c r="P183" s="311"/>
      <c r="Q183" s="312"/>
      <c r="R183" s="302"/>
      <c r="S183" s="302"/>
      <c r="T183" s="302"/>
      <c r="W183" s="53"/>
    </row>
    <row r="184" spans="1:23" ht="12">
      <c r="A184" s="246" t="s">
        <v>1136</v>
      </c>
      <c r="B184" s="302">
        <v>59</v>
      </c>
      <c r="C184" s="303" t="s">
        <v>401</v>
      </c>
      <c r="D184" s="275" t="s">
        <v>309</v>
      </c>
      <c r="E184" s="304"/>
      <c r="F184" s="305">
        <v>-200</v>
      </c>
      <c r="G184" s="302">
        <v>708</v>
      </c>
      <c r="H184" s="302"/>
      <c r="I184" s="302"/>
      <c r="J184" s="304"/>
      <c r="K184" s="306">
        <v>3.2</v>
      </c>
      <c r="L184" s="307">
        <v>382</v>
      </c>
      <c r="M184" s="308">
        <f t="shared" si="4"/>
        <v>708</v>
      </c>
      <c r="N184" s="309">
        <f t="shared" si="5"/>
        <v>1.8534031413612566</v>
      </c>
      <c r="O184" s="273" t="s">
        <v>1635</v>
      </c>
      <c r="P184" s="311"/>
      <c r="Q184" s="312" t="s">
        <v>1627</v>
      </c>
      <c r="R184" s="302"/>
      <c r="S184" s="302"/>
      <c r="T184" s="302"/>
      <c r="W184" s="53"/>
    </row>
    <row r="185" spans="1:23" ht="12">
      <c r="A185" s="246" t="s">
        <v>1132</v>
      </c>
      <c r="B185" s="302">
        <v>59</v>
      </c>
      <c r="C185" s="303" t="s">
        <v>402</v>
      </c>
      <c r="D185" s="275" t="s">
        <v>310</v>
      </c>
      <c r="E185" s="277" t="s">
        <v>334</v>
      </c>
      <c r="F185" s="305">
        <v>0</v>
      </c>
      <c r="G185" s="302"/>
      <c r="H185" s="302"/>
      <c r="I185" s="302"/>
      <c r="J185" s="304"/>
      <c r="K185" s="306"/>
      <c r="L185" s="307"/>
      <c r="M185" s="308">
        <f t="shared" si="4"/>
        <v>0</v>
      </c>
      <c r="N185" s="309" t="e">
        <f t="shared" si="5"/>
        <v>#DIV/0!</v>
      </c>
      <c r="O185" s="310"/>
      <c r="P185" s="311"/>
      <c r="Q185" s="312"/>
      <c r="R185" s="302"/>
      <c r="S185" s="302"/>
      <c r="T185" s="302"/>
      <c r="W185" s="53"/>
    </row>
    <row r="186" spans="1:23" ht="24">
      <c r="A186" s="246" t="s">
        <v>1132</v>
      </c>
      <c r="B186" s="302">
        <v>59</v>
      </c>
      <c r="C186" s="303" t="s">
        <v>1045</v>
      </c>
      <c r="D186" s="275" t="s">
        <v>310</v>
      </c>
      <c r="E186" s="277" t="s">
        <v>311</v>
      </c>
      <c r="F186" s="305">
        <v>0</v>
      </c>
      <c r="G186" s="302"/>
      <c r="H186" s="302"/>
      <c r="I186" s="302"/>
      <c r="J186" s="304"/>
      <c r="K186" s="306"/>
      <c r="L186" s="307"/>
      <c r="M186" s="308">
        <f t="shared" si="4"/>
        <v>0</v>
      </c>
      <c r="N186" s="309" t="e">
        <f t="shared" si="5"/>
        <v>#DIV/0!</v>
      </c>
      <c r="O186" s="273" t="s">
        <v>1846</v>
      </c>
      <c r="P186" s="311"/>
      <c r="Q186" s="312" t="s">
        <v>1847</v>
      </c>
      <c r="R186" s="302"/>
      <c r="S186" s="302"/>
      <c r="T186" s="302"/>
      <c r="W186" s="53"/>
    </row>
    <row r="187" spans="1:23" ht="12">
      <c r="A187" s="246" t="s">
        <v>1132</v>
      </c>
      <c r="B187" s="302">
        <v>60</v>
      </c>
      <c r="C187" s="303" t="s">
        <v>405</v>
      </c>
      <c r="D187" s="275" t="s">
        <v>309</v>
      </c>
      <c r="E187" s="277" t="s">
        <v>311</v>
      </c>
      <c r="F187" s="305">
        <v>0</v>
      </c>
      <c r="G187" s="302"/>
      <c r="H187" s="302"/>
      <c r="I187" s="302"/>
      <c r="J187" s="304"/>
      <c r="K187" s="306"/>
      <c r="L187" s="307"/>
      <c r="M187" s="308">
        <f t="shared" si="4"/>
        <v>0</v>
      </c>
      <c r="N187" s="309" t="e">
        <f t="shared" si="5"/>
        <v>#DIV/0!</v>
      </c>
      <c r="O187" s="310"/>
      <c r="P187" s="311"/>
      <c r="Q187" s="312"/>
      <c r="R187" s="302"/>
      <c r="S187" s="302"/>
      <c r="T187" s="302"/>
      <c r="W187" s="53"/>
    </row>
    <row r="188" spans="1:23" ht="12">
      <c r="A188" s="246" t="s">
        <v>1132</v>
      </c>
      <c r="B188" s="302">
        <v>60</v>
      </c>
      <c r="C188" s="303" t="s">
        <v>1848</v>
      </c>
      <c r="D188" s="275" t="s">
        <v>309</v>
      </c>
      <c r="E188" s="277" t="s">
        <v>1134</v>
      </c>
      <c r="F188" s="305">
        <v>0</v>
      </c>
      <c r="G188" s="302"/>
      <c r="H188" s="302"/>
      <c r="I188" s="302"/>
      <c r="J188" s="304"/>
      <c r="K188" s="306"/>
      <c r="L188" s="307"/>
      <c r="M188" s="308">
        <f t="shared" si="4"/>
        <v>0</v>
      </c>
      <c r="N188" s="309" t="e">
        <f t="shared" si="5"/>
        <v>#DIV/0!</v>
      </c>
      <c r="O188" s="310"/>
      <c r="P188" s="311"/>
      <c r="Q188" s="312"/>
      <c r="R188" s="302"/>
      <c r="S188" s="302"/>
      <c r="T188" s="302"/>
      <c r="W188" s="53"/>
    </row>
    <row r="189" spans="1:23" ht="12">
      <c r="A189" s="246" t="s">
        <v>1132</v>
      </c>
      <c r="B189" s="302">
        <v>60</v>
      </c>
      <c r="C189" s="303" t="s">
        <v>1849</v>
      </c>
      <c r="D189" s="275" t="s">
        <v>309</v>
      </c>
      <c r="E189" s="277" t="s">
        <v>1134</v>
      </c>
      <c r="F189" s="305">
        <v>0</v>
      </c>
      <c r="G189" s="302"/>
      <c r="H189" s="302"/>
      <c r="I189" s="302"/>
      <c r="J189" s="304"/>
      <c r="K189" s="306"/>
      <c r="L189" s="307"/>
      <c r="M189" s="308">
        <f t="shared" si="4"/>
        <v>0</v>
      </c>
      <c r="N189" s="309" t="e">
        <f t="shared" si="5"/>
        <v>#DIV/0!</v>
      </c>
      <c r="O189" s="310"/>
      <c r="P189" s="311"/>
      <c r="Q189" s="312"/>
      <c r="R189" s="302"/>
      <c r="S189" s="302"/>
      <c r="T189" s="302"/>
      <c r="W189" s="53"/>
    </row>
    <row r="190" spans="1:23" ht="12">
      <c r="A190" s="246" t="s">
        <v>1132</v>
      </c>
      <c r="B190" s="302">
        <v>60</v>
      </c>
      <c r="C190" s="303" t="s">
        <v>1850</v>
      </c>
      <c r="D190" s="275" t="s">
        <v>315</v>
      </c>
      <c r="E190" s="277" t="s">
        <v>334</v>
      </c>
      <c r="F190" s="305">
        <v>0</v>
      </c>
      <c r="G190" s="302"/>
      <c r="H190" s="302"/>
      <c r="I190" s="302"/>
      <c r="J190" s="304"/>
      <c r="K190" s="306"/>
      <c r="L190" s="307"/>
      <c r="M190" s="308">
        <f t="shared" si="4"/>
        <v>0</v>
      </c>
      <c r="N190" s="309" t="e">
        <f t="shared" si="5"/>
        <v>#DIV/0!</v>
      </c>
      <c r="O190" s="310"/>
      <c r="P190" s="311"/>
      <c r="Q190" s="312"/>
      <c r="R190" s="302"/>
      <c r="S190" s="302"/>
      <c r="T190" s="302"/>
      <c r="W190" s="53"/>
    </row>
    <row r="191" spans="1:23" ht="12">
      <c r="A191" s="246" t="s">
        <v>1132</v>
      </c>
      <c r="B191" s="302">
        <v>60</v>
      </c>
      <c r="C191" s="303" t="s">
        <v>465</v>
      </c>
      <c r="D191" s="275" t="s">
        <v>562</v>
      </c>
      <c r="E191" s="277" t="s">
        <v>1134</v>
      </c>
      <c r="F191" s="305">
        <v>0</v>
      </c>
      <c r="G191" s="302"/>
      <c r="H191" s="302"/>
      <c r="I191" s="302"/>
      <c r="J191" s="304"/>
      <c r="K191" s="306"/>
      <c r="L191" s="307"/>
      <c r="M191" s="308">
        <f t="shared" si="4"/>
        <v>0</v>
      </c>
      <c r="N191" s="309" t="e">
        <f t="shared" si="5"/>
        <v>#DIV/0!</v>
      </c>
      <c r="O191" s="310"/>
      <c r="P191" s="311"/>
      <c r="Q191" s="312"/>
      <c r="R191" s="302"/>
      <c r="S191" s="302"/>
      <c r="T191" s="302"/>
      <c r="W191" s="53"/>
    </row>
    <row r="192" spans="1:23" ht="12">
      <c r="A192" s="246" t="s">
        <v>1132</v>
      </c>
      <c r="B192" s="302">
        <v>60</v>
      </c>
      <c r="C192" s="303" t="s">
        <v>1851</v>
      </c>
      <c r="D192" s="275" t="s">
        <v>309</v>
      </c>
      <c r="E192" s="277" t="s">
        <v>334</v>
      </c>
      <c r="F192" s="305">
        <v>-1000</v>
      </c>
      <c r="G192" s="302"/>
      <c r="H192" s="302"/>
      <c r="I192" s="302"/>
      <c r="J192" s="304"/>
      <c r="K192" s="306"/>
      <c r="L192" s="307"/>
      <c r="M192" s="308">
        <f t="shared" si="4"/>
        <v>0</v>
      </c>
      <c r="N192" s="309" t="e">
        <f t="shared" si="5"/>
        <v>#DIV/0!</v>
      </c>
      <c r="O192" s="310"/>
      <c r="P192" s="311"/>
      <c r="Q192" s="312"/>
      <c r="R192" s="302"/>
      <c r="S192" s="302"/>
      <c r="T192" s="302"/>
      <c r="W192" s="53"/>
    </row>
    <row r="193" spans="1:23" ht="12">
      <c r="A193" s="246" t="s">
        <v>1132</v>
      </c>
      <c r="B193" s="302">
        <v>60</v>
      </c>
      <c r="C193" s="303" t="s">
        <v>407</v>
      </c>
      <c r="D193" s="275" t="s">
        <v>309</v>
      </c>
      <c r="E193" s="277" t="s">
        <v>343</v>
      </c>
      <c r="F193" s="305">
        <v>-100</v>
      </c>
      <c r="G193" s="302"/>
      <c r="H193" s="302"/>
      <c r="I193" s="302"/>
      <c r="J193" s="304"/>
      <c r="K193" s="306"/>
      <c r="L193" s="307"/>
      <c r="M193" s="308">
        <f t="shared" si="4"/>
        <v>0</v>
      </c>
      <c r="N193" s="309" t="e">
        <f t="shared" si="5"/>
        <v>#DIV/0!</v>
      </c>
      <c r="O193" s="310"/>
      <c r="P193" s="311"/>
      <c r="Q193" s="312"/>
      <c r="R193" s="302"/>
      <c r="S193" s="302"/>
      <c r="T193" s="302"/>
      <c r="W193" s="53"/>
    </row>
    <row r="194" spans="1:23" ht="12">
      <c r="A194" s="246" t="s">
        <v>1132</v>
      </c>
      <c r="B194" s="302">
        <v>60</v>
      </c>
      <c r="C194" s="303" t="s">
        <v>403</v>
      </c>
      <c r="D194" s="275" t="s">
        <v>309</v>
      </c>
      <c r="E194" s="277" t="s">
        <v>333</v>
      </c>
      <c r="F194" s="305">
        <v>-150</v>
      </c>
      <c r="G194" s="302"/>
      <c r="H194" s="302"/>
      <c r="I194" s="302"/>
      <c r="J194" s="304"/>
      <c r="K194" s="306"/>
      <c r="L194" s="307"/>
      <c r="M194" s="308">
        <f t="shared" si="4"/>
        <v>0</v>
      </c>
      <c r="N194" s="309" t="e">
        <f t="shared" si="5"/>
        <v>#DIV/0!</v>
      </c>
      <c r="O194" s="310"/>
      <c r="P194" s="311"/>
      <c r="Q194" s="312"/>
      <c r="R194" s="302"/>
      <c r="S194" s="302"/>
      <c r="T194" s="302"/>
      <c r="W194" s="53"/>
    </row>
    <row r="195" spans="1:23" ht="12">
      <c r="A195" s="246" t="s">
        <v>1132</v>
      </c>
      <c r="B195" s="302">
        <v>61</v>
      </c>
      <c r="C195" s="303" t="s">
        <v>410</v>
      </c>
      <c r="D195" s="275" t="s">
        <v>310</v>
      </c>
      <c r="E195" s="277" t="s">
        <v>333</v>
      </c>
      <c r="F195" s="305">
        <v>-50</v>
      </c>
      <c r="G195" s="302"/>
      <c r="H195" s="302"/>
      <c r="I195" s="302"/>
      <c r="J195" s="304"/>
      <c r="K195" s="306"/>
      <c r="L195" s="307"/>
      <c r="M195" s="308">
        <f t="shared" ref="M195:M258" si="6">(G195+(H195*I195))</f>
        <v>0</v>
      </c>
      <c r="N195" s="309" t="e">
        <f t="shared" ref="N195:N258" si="7">(G195+(H195*I195))/L195</f>
        <v>#DIV/0!</v>
      </c>
      <c r="O195" s="310"/>
      <c r="P195" s="311"/>
      <c r="Q195" s="312"/>
      <c r="R195" s="302"/>
      <c r="S195" s="302"/>
      <c r="T195" s="302"/>
      <c r="W195" s="53"/>
    </row>
    <row r="196" spans="1:23" ht="12">
      <c r="A196" s="246" t="s">
        <v>1132</v>
      </c>
      <c r="B196" s="302">
        <v>61</v>
      </c>
      <c r="C196" s="303" t="s">
        <v>1852</v>
      </c>
      <c r="D196" s="275" t="s">
        <v>309</v>
      </c>
      <c r="E196" s="277" t="s">
        <v>334</v>
      </c>
      <c r="F196" s="305">
        <v>0</v>
      </c>
      <c r="G196" s="302"/>
      <c r="H196" s="302"/>
      <c r="I196" s="302"/>
      <c r="J196" s="304"/>
      <c r="K196" s="306"/>
      <c r="L196" s="307"/>
      <c r="M196" s="308">
        <f t="shared" si="6"/>
        <v>0</v>
      </c>
      <c r="N196" s="309" t="e">
        <f t="shared" si="7"/>
        <v>#DIV/0!</v>
      </c>
      <c r="O196" s="310"/>
      <c r="P196" s="311"/>
      <c r="Q196" s="301" t="s">
        <v>1853</v>
      </c>
      <c r="R196" s="302"/>
      <c r="S196" s="302"/>
      <c r="T196" s="302"/>
      <c r="W196" s="53"/>
    </row>
    <row r="197" spans="1:23" ht="24">
      <c r="A197" s="246" t="s">
        <v>1132</v>
      </c>
      <c r="B197" s="302">
        <v>61</v>
      </c>
      <c r="C197" s="303" t="s">
        <v>1052</v>
      </c>
      <c r="D197" s="275" t="s">
        <v>310</v>
      </c>
      <c r="E197" s="277" t="s">
        <v>311</v>
      </c>
      <c r="F197" s="305">
        <v>0</v>
      </c>
      <c r="G197" s="302"/>
      <c r="H197" s="302"/>
      <c r="I197" s="302"/>
      <c r="J197" s="304"/>
      <c r="K197" s="306"/>
      <c r="L197" s="307"/>
      <c r="M197" s="308">
        <f t="shared" si="6"/>
        <v>0</v>
      </c>
      <c r="N197" s="309" t="e">
        <f t="shared" si="7"/>
        <v>#DIV/0!</v>
      </c>
      <c r="O197" s="273" t="s">
        <v>1854</v>
      </c>
      <c r="P197" s="311"/>
      <c r="Q197" s="301" t="s">
        <v>1855</v>
      </c>
      <c r="R197" s="302"/>
      <c r="S197" s="302"/>
      <c r="T197" s="302"/>
      <c r="W197" s="53"/>
    </row>
    <row r="198" spans="1:23" ht="12">
      <c r="A198" s="246" t="s">
        <v>1132</v>
      </c>
      <c r="B198" s="302">
        <v>61</v>
      </c>
      <c r="C198" s="303" t="s">
        <v>409</v>
      </c>
      <c r="D198" s="302" t="s">
        <v>309</v>
      </c>
      <c r="E198" s="277" t="s">
        <v>311</v>
      </c>
      <c r="F198" s="305">
        <v>0</v>
      </c>
      <c r="G198" s="302">
        <v>1325</v>
      </c>
      <c r="H198" s="302">
        <v>0</v>
      </c>
      <c r="I198" s="302">
        <v>0</v>
      </c>
      <c r="J198" s="304" t="s">
        <v>626</v>
      </c>
      <c r="K198" s="306">
        <v>6</v>
      </c>
      <c r="L198" s="307">
        <v>445</v>
      </c>
      <c r="M198" s="308">
        <f t="shared" si="6"/>
        <v>1325</v>
      </c>
      <c r="N198" s="309">
        <f t="shared" si="7"/>
        <v>2.9775280898876404</v>
      </c>
      <c r="O198" s="310" t="s">
        <v>911</v>
      </c>
      <c r="P198" s="311"/>
      <c r="Q198" s="301" t="s">
        <v>1855</v>
      </c>
      <c r="R198" s="302"/>
      <c r="S198" s="302"/>
      <c r="T198" s="302"/>
      <c r="W198" s="53"/>
    </row>
    <row r="199" spans="1:23" ht="12">
      <c r="A199" s="246" t="s">
        <v>1132</v>
      </c>
      <c r="B199" s="302">
        <v>62</v>
      </c>
      <c r="C199" s="303" t="s">
        <v>1856</v>
      </c>
      <c r="D199" s="275" t="s">
        <v>309</v>
      </c>
      <c r="E199" s="277" t="s">
        <v>1134</v>
      </c>
      <c r="F199" s="305">
        <v>0</v>
      </c>
      <c r="G199" s="302"/>
      <c r="H199" s="302"/>
      <c r="I199" s="302"/>
      <c r="J199" s="304"/>
      <c r="K199" s="306"/>
      <c r="L199" s="307"/>
      <c r="M199" s="308">
        <f t="shared" si="6"/>
        <v>0</v>
      </c>
      <c r="N199" s="309" t="e">
        <f t="shared" si="7"/>
        <v>#DIV/0!</v>
      </c>
      <c r="O199" s="310"/>
      <c r="P199" s="311"/>
      <c r="Q199" s="312"/>
      <c r="R199" s="302"/>
      <c r="S199" s="302"/>
      <c r="T199" s="302"/>
      <c r="W199" s="53"/>
    </row>
    <row r="200" spans="1:23" ht="12">
      <c r="A200" s="246" t="s">
        <v>1132</v>
      </c>
      <c r="B200" s="302">
        <v>63</v>
      </c>
      <c r="C200" s="303" t="s">
        <v>1857</v>
      </c>
      <c r="D200" s="275" t="s">
        <v>310</v>
      </c>
      <c r="E200" s="277" t="s">
        <v>334</v>
      </c>
      <c r="F200" s="305">
        <v>-10</v>
      </c>
      <c r="G200" s="302"/>
      <c r="H200" s="302"/>
      <c r="I200" s="302"/>
      <c r="J200" s="304"/>
      <c r="K200" s="306"/>
      <c r="L200" s="307"/>
      <c r="M200" s="308">
        <f t="shared" si="6"/>
        <v>0</v>
      </c>
      <c r="N200" s="309" t="e">
        <f t="shared" si="7"/>
        <v>#DIV/0!</v>
      </c>
      <c r="O200" s="310"/>
      <c r="P200" s="311"/>
      <c r="Q200" s="301" t="s">
        <v>1858</v>
      </c>
      <c r="R200" s="302"/>
      <c r="S200" s="302"/>
      <c r="T200" s="302"/>
      <c r="W200" s="53"/>
    </row>
    <row r="201" spans="1:23" ht="12">
      <c r="A201" s="246" t="s">
        <v>1132</v>
      </c>
      <c r="B201" s="302">
        <v>63</v>
      </c>
      <c r="C201" s="303" t="s">
        <v>413</v>
      </c>
      <c r="D201" s="275" t="s">
        <v>310</v>
      </c>
      <c r="E201" s="277" t="s">
        <v>334</v>
      </c>
      <c r="F201" s="305">
        <v>-20</v>
      </c>
      <c r="G201" s="302"/>
      <c r="H201" s="302"/>
      <c r="I201" s="302"/>
      <c r="J201" s="304"/>
      <c r="K201" s="306"/>
      <c r="L201" s="307"/>
      <c r="M201" s="308">
        <f t="shared" si="6"/>
        <v>0</v>
      </c>
      <c r="N201" s="309" t="e">
        <f t="shared" si="7"/>
        <v>#DIV/0!</v>
      </c>
      <c r="O201" s="310"/>
      <c r="P201" s="311"/>
      <c r="Q201" s="301" t="s">
        <v>1858</v>
      </c>
      <c r="R201" s="302"/>
      <c r="S201" s="302"/>
      <c r="T201" s="302"/>
      <c r="W201" s="53"/>
    </row>
    <row r="202" spans="1:23" ht="12">
      <c r="A202" s="246" t="s">
        <v>1132</v>
      </c>
      <c r="B202" s="302">
        <v>63</v>
      </c>
      <c r="C202" s="303" t="s">
        <v>1859</v>
      </c>
      <c r="D202" s="275" t="s">
        <v>562</v>
      </c>
      <c r="E202" s="277" t="s">
        <v>1134</v>
      </c>
      <c r="F202" s="305">
        <v>0</v>
      </c>
      <c r="G202" s="302"/>
      <c r="H202" s="302"/>
      <c r="I202" s="302"/>
      <c r="J202" s="304"/>
      <c r="K202" s="306"/>
      <c r="L202" s="307"/>
      <c r="M202" s="308">
        <f t="shared" si="6"/>
        <v>0</v>
      </c>
      <c r="N202" s="309" t="e">
        <f t="shared" si="7"/>
        <v>#DIV/0!</v>
      </c>
      <c r="O202" s="310"/>
      <c r="P202" s="311"/>
      <c r="Q202" s="301" t="s">
        <v>1858</v>
      </c>
      <c r="R202" s="302"/>
      <c r="S202" s="302"/>
      <c r="T202" s="302"/>
      <c r="W202" s="53"/>
    </row>
    <row r="203" spans="1:23" ht="12">
      <c r="A203" s="246" t="s">
        <v>1132</v>
      </c>
      <c r="B203" s="302">
        <v>63</v>
      </c>
      <c r="C203" s="303" t="s">
        <v>1860</v>
      </c>
      <c r="D203" s="275" t="s">
        <v>309</v>
      </c>
      <c r="E203" s="277" t="s">
        <v>334</v>
      </c>
      <c r="F203" s="305">
        <v>-30</v>
      </c>
      <c r="G203" s="302"/>
      <c r="H203" s="302"/>
      <c r="I203" s="302"/>
      <c r="J203" s="304"/>
      <c r="K203" s="306"/>
      <c r="L203" s="307"/>
      <c r="M203" s="308">
        <f t="shared" si="6"/>
        <v>0</v>
      </c>
      <c r="N203" s="309" t="e">
        <f t="shared" si="7"/>
        <v>#DIV/0!</v>
      </c>
      <c r="O203" s="310"/>
      <c r="P203" s="311"/>
      <c r="Q203" s="312"/>
      <c r="R203" s="302"/>
      <c r="S203" s="302"/>
      <c r="T203" s="302"/>
      <c r="W203" s="53"/>
    </row>
    <row r="204" spans="1:23" ht="12">
      <c r="A204" s="246" t="s">
        <v>1132</v>
      </c>
      <c r="B204" s="302">
        <v>63</v>
      </c>
      <c r="C204" s="303" t="s">
        <v>414</v>
      </c>
      <c r="D204" s="275" t="s">
        <v>310</v>
      </c>
      <c r="E204" s="277" t="s">
        <v>334</v>
      </c>
      <c r="F204" s="305">
        <v>-30</v>
      </c>
      <c r="G204" s="302"/>
      <c r="H204" s="302"/>
      <c r="I204" s="302"/>
      <c r="J204" s="304"/>
      <c r="K204" s="306"/>
      <c r="L204" s="307"/>
      <c r="M204" s="308">
        <f t="shared" si="6"/>
        <v>0</v>
      </c>
      <c r="N204" s="309" t="e">
        <f t="shared" si="7"/>
        <v>#DIV/0!</v>
      </c>
      <c r="O204" s="310"/>
      <c r="P204" s="311"/>
      <c r="Q204" s="312"/>
      <c r="R204" s="302"/>
      <c r="S204" s="302"/>
      <c r="T204" s="302"/>
      <c r="W204" s="53"/>
    </row>
    <row r="205" spans="1:23" ht="12">
      <c r="A205" s="246" t="s">
        <v>1132</v>
      </c>
      <c r="B205" s="302">
        <v>63</v>
      </c>
      <c r="C205" s="303" t="s">
        <v>1861</v>
      </c>
      <c r="D205" s="275" t="s">
        <v>309</v>
      </c>
      <c r="E205" s="277" t="s">
        <v>1134</v>
      </c>
      <c r="F205" s="305">
        <v>0</v>
      </c>
      <c r="G205" s="302"/>
      <c r="H205" s="302"/>
      <c r="I205" s="302"/>
      <c r="J205" s="304"/>
      <c r="K205" s="306"/>
      <c r="L205" s="307"/>
      <c r="M205" s="308">
        <f t="shared" si="6"/>
        <v>0</v>
      </c>
      <c r="N205" s="309" t="e">
        <f t="shared" si="7"/>
        <v>#DIV/0!</v>
      </c>
      <c r="O205" s="310"/>
      <c r="P205" s="311"/>
      <c r="Q205" s="312"/>
      <c r="R205" s="302"/>
      <c r="S205" s="302"/>
      <c r="T205" s="302"/>
      <c r="W205" s="53"/>
    </row>
    <row r="206" spans="1:23" ht="12">
      <c r="A206" s="246" t="s">
        <v>1132</v>
      </c>
      <c r="B206" s="302">
        <v>63</v>
      </c>
      <c r="C206" s="303" t="s">
        <v>1862</v>
      </c>
      <c r="D206" s="275" t="s">
        <v>309</v>
      </c>
      <c r="E206" s="277" t="s">
        <v>1134</v>
      </c>
      <c r="F206" s="305">
        <v>0</v>
      </c>
      <c r="G206" s="302"/>
      <c r="H206" s="302"/>
      <c r="I206" s="302"/>
      <c r="J206" s="304"/>
      <c r="K206" s="306"/>
      <c r="L206" s="307"/>
      <c r="M206" s="308">
        <f t="shared" si="6"/>
        <v>0</v>
      </c>
      <c r="N206" s="309" t="e">
        <f t="shared" si="7"/>
        <v>#DIV/0!</v>
      </c>
      <c r="O206" s="310"/>
      <c r="P206" s="311"/>
      <c r="Q206" s="312"/>
      <c r="R206" s="302"/>
      <c r="S206" s="302"/>
      <c r="T206" s="302"/>
      <c r="W206" s="53"/>
    </row>
    <row r="207" spans="1:23" ht="12">
      <c r="A207" s="246" t="s">
        <v>1132</v>
      </c>
      <c r="B207" s="302">
        <v>65</v>
      </c>
      <c r="C207" s="303" t="s">
        <v>1863</v>
      </c>
      <c r="D207" s="275" t="s">
        <v>309</v>
      </c>
      <c r="E207" s="277" t="s">
        <v>1134</v>
      </c>
      <c r="F207" s="305">
        <v>0</v>
      </c>
      <c r="G207" s="302"/>
      <c r="H207" s="302"/>
      <c r="I207" s="302"/>
      <c r="J207" s="304"/>
      <c r="K207" s="306"/>
      <c r="L207" s="307"/>
      <c r="M207" s="308">
        <f t="shared" si="6"/>
        <v>0</v>
      </c>
      <c r="N207" s="309" t="e">
        <f t="shared" si="7"/>
        <v>#DIV/0!</v>
      </c>
      <c r="O207" s="310"/>
      <c r="P207" s="311"/>
      <c r="Q207" s="312"/>
      <c r="R207" s="302"/>
      <c r="S207" s="302"/>
      <c r="T207" s="302"/>
      <c r="W207" s="53"/>
    </row>
    <row r="208" spans="1:23" ht="12">
      <c r="A208" s="246" t="s">
        <v>1132</v>
      </c>
      <c r="B208" s="302">
        <v>65</v>
      </c>
      <c r="C208" s="303" t="s">
        <v>1864</v>
      </c>
      <c r="D208" s="275" t="s">
        <v>310</v>
      </c>
      <c r="E208" s="277" t="s">
        <v>311</v>
      </c>
      <c r="F208" s="305">
        <v>-50</v>
      </c>
      <c r="G208" s="302"/>
      <c r="H208" s="302"/>
      <c r="I208" s="302"/>
      <c r="J208" s="304"/>
      <c r="K208" s="306"/>
      <c r="L208" s="307"/>
      <c r="M208" s="308">
        <f t="shared" si="6"/>
        <v>0</v>
      </c>
      <c r="N208" s="309" t="e">
        <f t="shared" si="7"/>
        <v>#DIV/0!</v>
      </c>
      <c r="O208" s="310"/>
      <c r="P208" s="311"/>
      <c r="Q208" s="301" t="s">
        <v>1865</v>
      </c>
      <c r="R208" s="302"/>
      <c r="S208" s="302"/>
      <c r="T208" s="302"/>
      <c r="W208" s="53"/>
    </row>
    <row r="209" spans="1:23" ht="24">
      <c r="A209" s="246" t="s">
        <v>1132</v>
      </c>
      <c r="B209" s="302">
        <v>65</v>
      </c>
      <c r="C209" s="303" t="s">
        <v>1062</v>
      </c>
      <c r="D209" s="275" t="s">
        <v>310</v>
      </c>
      <c r="E209" s="277" t="s">
        <v>311</v>
      </c>
      <c r="F209" s="305">
        <v>0</v>
      </c>
      <c r="G209" s="302"/>
      <c r="H209" s="302"/>
      <c r="I209" s="302"/>
      <c r="J209" s="304"/>
      <c r="K209" s="306"/>
      <c r="L209" s="307"/>
      <c r="M209" s="308">
        <f t="shared" si="6"/>
        <v>0</v>
      </c>
      <c r="N209" s="309" t="e">
        <f t="shared" si="7"/>
        <v>#DIV/0!</v>
      </c>
      <c r="O209" s="273" t="s">
        <v>1866</v>
      </c>
      <c r="P209" s="311"/>
      <c r="Q209" s="301" t="s">
        <v>1865</v>
      </c>
      <c r="R209" s="302"/>
      <c r="S209" s="302"/>
      <c r="T209" s="302"/>
      <c r="W209" s="53"/>
    </row>
    <row r="210" spans="1:23" ht="12">
      <c r="A210" s="246" t="s">
        <v>1132</v>
      </c>
      <c r="B210" s="302">
        <v>65</v>
      </c>
      <c r="C210" s="303" t="s">
        <v>1867</v>
      </c>
      <c r="D210" s="275" t="s">
        <v>315</v>
      </c>
      <c r="E210" s="277" t="s">
        <v>334</v>
      </c>
      <c r="F210" s="305">
        <v>-100</v>
      </c>
      <c r="G210" s="302"/>
      <c r="H210" s="302"/>
      <c r="I210" s="302"/>
      <c r="J210" s="304"/>
      <c r="K210" s="306"/>
      <c r="L210" s="307"/>
      <c r="M210" s="308">
        <f t="shared" si="6"/>
        <v>0</v>
      </c>
      <c r="N210" s="309" t="e">
        <f t="shared" si="7"/>
        <v>#DIV/0!</v>
      </c>
      <c r="O210" s="310"/>
      <c r="P210" s="311"/>
      <c r="Q210" s="301" t="s">
        <v>1858</v>
      </c>
      <c r="R210" s="302"/>
      <c r="S210" s="302"/>
      <c r="T210" s="302"/>
      <c r="W210" s="53"/>
    </row>
    <row r="211" spans="1:23" ht="12">
      <c r="A211" s="246" t="s">
        <v>1132</v>
      </c>
      <c r="B211" s="314">
        <v>65</v>
      </c>
      <c r="C211" s="315" t="s">
        <v>1357</v>
      </c>
      <c r="D211" s="283" t="s">
        <v>309</v>
      </c>
      <c r="E211" s="285" t="s">
        <v>1134</v>
      </c>
      <c r="F211" s="316">
        <v>0</v>
      </c>
      <c r="G211" s="314"/>
      <c r="H211" s="314"/>
      <c r="I211" s="314"/>
      <c r="J211" s="317"/>
      <c r="K211" s="318"/>
      <c r="L211" s="314"/>
      <c r="M211" s="314">
        <f t="shared" si="6"/>
        <v>0</v>
      </c>
      <c r="N211" s="319" t="e">
        <f t="shared" si="7"/>
        <v>#DIV/0!</v>
      </c>
      <c r="O211" s="320"/>
      <c r="P211" s="319"/>
      <c r="Q211" s="321"/>
      <c r="R211" s="314"/>
      <c r="S211" s="314"/>
      <c r="T211" s="314"/>
      <c r="W211" s="53"/>
    </row>
    <row r="212" spans="1:23" ht="12">
      <c r="A212" s="246" t="s">
        <v>1132</v>
      </c>
      <c r="B212" s="283"/>
      <c r="C212" s="284" t="s">
        <v>1193</v>
      </c>
      <c r="D212" s="283"/>
      <c r="E212" s="285"/>
      <c r="F212" s="286"/>
      <c r="G212" s="283"/>
      <c r="H212" s="283"/>
      <c r="I212" s="283"/>
      <c r="J212" s="285"/>
      <c r="K212" s="287"/>
      <c r="L212" s="283"/>
      <c r="M212" s="283">
        <f t="shared" si="6"/>
        <v>0</v>
      </c>
      <c r="N212" s="295" t="e">
        <f t="shared" si="7"/>
        <v>#DIV/0!</v>
      </c>
      <c r="O212" s="288" t="s">
        <v>1730</v>
      </c>
      <c r="P212" s="283"/>
      <c r="Q212" s="284"/>
      <c r="R212" s="283"/>
      <c r="S212" s="283"/>
      <c r="T212" s="283"/>
      <c r="W212" s="53"/>
    </row>
    <row r="213" spans="1:23" ht="12">
      <c r="A213" s="246" t="s">
        <v>1132</v>
      </c>
      <c r="B213" s="283"/>
      <c r="C213" s="284" t="s">
        <v>1196</v>
      </c>
      <c r="D213" s="283"/>
      <c r="E213" s="285"/>
      <c r="F213" s="286"/>
      <c r="G213" s="322"/>
      <c r="H213" s="283"/>
      <c r="I213" s="283"/>
      <c r="J213" s="285"/>
      <c r="K213" s="287"/>
      <c r="L213" s="283"/>
      <c r="M213" s="283">
        <f t="shared" si="6"/>
        <v>0</v>
      </c>
      <c r="N213" s="295" t="e">
        <f t="shared" si="7"/>
        <v>#DIV/0!</v>
      </c>
      <c r="O213" s="288" t="s">
        <v>1730</v>
      </c>
      <c r="P213" s="283"/>
      <c r="Q213" s="284"/>
      <c r="R213" s="283"/>
      <c r="S213" s="283"/>
      <c r="T213" s="283"/>
      <c r="W213" s="53"/>
    </row>
    <row r="214" spans="1:23" ht="12">
      <c r="A214" s="246" t="s">
        <v>1132</v>
      </c>
      <c r="B214" s="283"/>
      <c r="C214" s="284" t="s">
        <v>1233</v>
      </c>
      <c r="D214" s="283"/>
      <c r="E214" s="285"/>
      <c r="F214" s="286"/>
      <c r="G214" s="283"/>
      <c r="H214" s="283"/>
      <c r="I214" s="283"/>
      <c r="J214" s="285"/>
      <c r="K214" s="287"/>
      <c r="L214" s="283"/>
      <c r="M214" s="283">
        <f t="shared" si="6"/>
        <v>0</v>
      </c>
      <c r="N214" s="295" t="e">
        <f t="shared" si="7"/>
        <v>#DIV/0!</v>
      </c>
      <c r="O214" s="288" t="s">
        <v>1730</v>
      </c>
      <c r="P214" s="283"/>
      <c r="Q214" s="284"/>
      <c r="R214" s="283"/>
      <c r="S214" s="283"/>
      <c r="T214" s="283"/>
      <c r="W214" s="53"/>
    </row>
    <row r="215" spans="1:23" ht="12">
      <c r="A215" s="246" t="s">
        <v>1132</v>
      </c>
      <c r="B215" s="283"/>
      <c r="C215" s="284" t="s">
        <v>1208</v>
      </c>
      <c r="D215" s="283"/>
      <c r="E215" s="285"/>
      <c r="F215" s="286"/>
      <c r="G215" s="283"/>
      <c r="H215" s="283"/>
      <c r="I215" s="283"/>
      <c r="J215" s="285"/>
      <c r="K215" s="287"/>
      <c r="L215" s="283"/>
      <c r="M215" s="283">
        <f t="shared" si="6"/>
        <v>0</v>
      </c>
      <c r="N215" s="295" t="e">
        <f t="shared" si="7"/>
        <v>#DIV/0!</v>
      </c>
      <c r="O215" s="288" t="s">
        <v>1730</v>
      </c>
      <c r="P215" s="283"/>
      <c r="Q215" s="284"/>
      <c r="R215" s="283"/>
      <c r="S215" s="283"/>
      <c r="T215" s="283"/>
      <c r="W215" s="53"/>
    </row>
    <row r="216" spans="1:23" ht="12">
      <c r="A216" s="246" t="s">
        <v>1132</v>
      </c>
      <c r="B216" s="283"/>
      <c r="C216" s="284" t="s">
        <v>1253</v>
      </c>
      <c r="D216" s="283"/>
      <c r="E216" s="285"/>
      <c r="F216" s="286"/>
      <c r="G216" s="283"/>
      <c r="H216" s="283"/>
      <c r="I216" s="283"/>
      <c r="J216" s="285"/>
      <c r="K216" s="287"/>
      <c r="L216" s="283"/>
      <c r="M216" s="283">
        <f t="shared" si="6"/>
        <v>0</v>
      </c>
      <c r="N216" s="295" t="e">
        <f t="shared" si="7"/>
        <v>#DIV/0!</v>
      </c>
      <c r="O216" s="288" t="s">
        <v>1730</v>
      </c>
      <c r="P216" s="283" t="s">
        <v>626</v>
      </c>
      <c r="Q216" s="284"/>
      <c r="R216" s="283"/>
      <c r="S216" s="283"/>
      <c r="T216" s="283"/>
      <c r="W216" s="53"/>
    </row>
    <row r="217" spans="1:23" ht="12">
      <c r="A217" s="246" t="s">
        <v>1132</v>
      </c>
      <c r="B217" s="283"/>
      <c r="C217" s="284" t="s">
        <v>1194</v>
      </c>
      <c r="D217" s="283"/>
      <c r="E217" s="285"/>
      <c r="F217" s="286"/>
      <c r="G217" s="283"/>
      <c r="H217" s="283"/>
      <c r="I217" s="283"/>
      <c r="J217" s="285"/>
      <c r="K217" s="287"/>
      <c r="L217" s="283"/>
      <c r="M217" s="283">
        <f t="shared" si="6"/>
        <v>0</v>
      </c>
      <c r="N217" s="295" t="e">
        <f t="shared" si="7"/>
        <v>#DIV/0!</v>
      </c>
      <c r="O217" s="288" t="s">
        <v>1730</v>
      </c>
      <c r="P217" s="283"/>
      <c r="Q217" s="284"/>
      <c r="R217" s="283"/>
      <c r="S217" s="283"/>
      <c r="T217" s="283"/>
      <c r="W217" s="53"/>
    </row>
    <row r="218" spans="1:23" ht="12">
      <c r="A218" s="246" t="s">
        <v>1132</v>
      </c>
      <c r="B218" s="314"/>
      <c r="C218" s="315" t="s">
        <v>1349</v>
      </c>
      <c r="D218" s="314"/>
      <c r="E218" s="317"/>
      <c r="F218" s="316"/>
      <c r="G218" s="314"/>
      <c r="H218" s="314"/>
      <c r="I218" s="314"/>
      <c r="J218" s="317"/>
      <c r="K218" s="318"/>
      <c r="L218" s="314"/>
      <c r="M218" s="314">
        <f t="shared" si="6"/>
        <v>0</v>
      </c>
      <c r="N218" s="319" t="e">
        <f t="shared" si="7"/>
        <v>#DIV/0!</v>
      </c>
      <c r="O218" s="320"/>
      <c r="P218" s="319"/>
      <c r="Q218" s="321"/>
      <c r="R218" s="314"/>
      <c r="S218" s="314"/>
      <c r="T218" s="314"/>
      <c r="W218" s="53"/>
    </row>
    <row r="219" spans="1:23" ht="12" customHeight="1">
      <c r="A219" s="246" t="s">
        <v>1132</v>
      </c>
      <c r="B219" s="283"/>
      <c r="C219" s="284" t="s">
        <v>1195</v>
      </c>
      <c r="D219" s="283"/>
      <c r="E219" s="285"/>
      <c r="F219" s="286"/>
      <c r="G219" s="283"/>
      <c r="H219" s="283"/>
      <c r="I219" s="283"/>
      <c r="J219" s="285"/>
      <c r="K219" s="287"/>
      <c r="L219" s="283"/>
      <c r="M219" s="283">
        <f t="shared" si="6"/>
        <v>0</v>
      </c>
      <c r="N219" s="295" t="e">
        <f t="shared" si="7"/>
        <v>#DIV/0!</v>
      </c>
      <c r="O219" s="288" t="s">
        <v>1730</v>
      </c>
      <c r="P219" s="283"/>
      <c r="Q219" s="284"/>
      <c r="R219" s="283"/>
      <c r="S219" s="283"/>
      <c r="T219" s="283"/>
      <c r="U219"/>
      <c r="W219" s="53"/>
    </row>
    <row r="220" spans="1:23" ht="12" customHeight="1">
      <c r="A220" s="246" t="s">
        <v>1132</v>
      </c>
      <c r="B220" s="283"/>
      <c r="C220" s="284" t="s">
        <v>1286</v>
      </c>
      <c r="D220" s="283"/>
      <c r="E220" s="285"/>
      <c r="F220" s="286"/>
      <c r="G220" s="283"/>
      <c r="H220" s="283"/>
      <c r="I220" s="283"/>
      <c r="J220" s="285"/>
      <c r="K220" s="287"/>
      <c r="L220" s="283"/>
      <c r="M220" s="283">
        <f t="shared" si="6"/>
        <v>0</v>
      </c>
      <c r="N220" s="295" t="e">
        <f t="shared" si="7"/>
        <v>#DIV/0!</v>
      </c>
      <c r="O220" s="288" t="s">
        <v>1730</v>
      </c>
      <c r="P220" s="295"/>
      <c r="Q220" s="323"/>
      <c r="R220" s="283"/>
      <c r="S220" s="283"/>
      <c r="T220" s="283"/>
      <c r="U220"/>
      <c r="W220" s="53"/>
    </row>
    <row r="221" spans="1:23">
      <c r="A221" s="246" t="s">
        <v>1132</v>
      </c>
      <c r="B221" s="314"/>
      <c r="C221" s="315" t="s">
        <v>1307</v>
      </c>
      <c r="D221" s="314"/>
      <c r="E221" s="317"/>
      <c r="F221" s="316"/>
      <c r="G221" s="314"/>
      <c r="H221" s="314"/>
      <c r="I221" s="314"/>
      <c r="J221" s="317"/>
      <c r="K221" s="318"/>
      <c r="L221" s="314"/>
      <c r="M221" s="314">
        <f t="shared" si="6"/>
        <v>0</v>
      </c>
      <c r="N221" s="319" t="e">
        <f t="shared" si="7"/>
        <v>#DIV/0!</v>
      </c>
      <c r="O221" s="320"/>
      <c r="P221" s="319"/>
      <c r="Q221" s="321"/>
      <c r="R221" s="314"/>
      <c r="S221" s="314"/>
      <c r="T221" s="314"/>
      <c r="U221"/>
      <c r="W221" s="53"/>
    </row>
    <row r="222" spans="1:23">
      <c r="A222" s="246" t="s">
        <v>1132</v>
      </c>
      <c r="B222" s="283"/>
      <c r="C222" s="284" t="s">
        <v>1240</v>
      </c>
      <c r="D222" s="283"/>
      <c r="E222" s="285"/>
      <c r="F222" s="286"/>
      <c r="G222" s="283"/>
      <c r="H222" s="283"/>
      <c r="I222" s="283"/>
      <c r="J222" s="285"/>
      <c r="K222" s="287"/>
      <c r="L222" s="283"/>
      <c r="M222" s="283">
        <f t="shared" si="6"/>
        <v>0</v>
      </c>
      <c r="N222" s="295" t="e">
        <f t="shared" si="7"/>
        <v>#DIV/0!</v>
      </c>
      <c r="O222" s="288" t="s">
        <v>1730</v>
      </c>
      <c r="P222" s="283" t="s">
        <v>626</v>
      </c>
      <c r="Q222" s="284"/>
      <c r="R222" s="283"/>
      <c r="S222" s="283"/>
      <c r="T222" s="283"/>
      <c r="U222"/>
      <c r="W222" s="53"/>
    </row>
    <row r="223" spans="1:23" ht="12" customHeight="1">
      <c r="A223" s="246" t="s">
        <v>1132</v>
      </c>
      <c r="B223" s="283"/>
      <c r="C223" s="284" t="s">
        <v>1176</v>
      </c>
      <c r="D223" s="283"/>
      <c r="E223" s="285"/>
      <c r="F223" s="286"/>
      <c r="G223" s="283"/>
      <c r="H223" s="283"/>
      <c r="I223" s="283"/>
      <c r="J223" s="285"/>
      <c r="K223" s="287"/>
      <c r="L223" s="283"/>
      <c r="M223" s="283">
        <f t="shared" si="6"/>
        <v>0</v>
      </c>
      <c r="N223" s="295" t="e">
        <f t="shared" si="7"/>
        <v>#DIV/0!</v>
      </c>
      <c r="O223" s="288" t="s">
        <v>1730</v>
      </c>
      <c r="P223" s="283"/>
      <c r="Q223" s="284"/>
      <c r="R223" s="283"/>
      <c r="S223" s="283"/>
      <c r="T223" s="283"/>
      <c r="U223"/>
      <c r="W223" s="53"/>
    </row>
    <row r="224" spans="1:23" ht="24" customHeight="1">
      <c r="A224" s="246" t="s">
        <v>1132</v>
      </c>
      <c r="B224" s="314"/>
      <c r="C224" s="315" t="s">
        <v>1317</v>
      </c>
      <c r="D224" s="314"/>
      <c r="E224" s="317"/>
      <c r="F224" s="316"/>
      <c r="G224" s="314"/>
      <c r="H224" s="314"/>
      <c r="I224" s="314"/>
      <c r="J224" s="317"/>
      <c r="K224" s="318"/>
      <c r="L224" s="314"/>
      <c r="M224" s="314">
        <f t="shared" si="6"/>
        <v>0</v>
      </c>
      <c r="N224" s="319" t="e">
        <f t="shared" si="7"/>
        <v>#DIV/0!</v>
      </c>
      <c r="O224" s="320"/>
      <c r="P224" s="319"/>
      <c r="Q224" s="321"/>
      <c r="R224" s="314"/>
      <c r="S224" s="314"/>
      <c r="T224" s="314"/>
      <c r="U224"/>
      <c r="W224" s="53"/>
    </row>
    <row r="225" spans="1:23" ht="12" customHeight="1">
      <c r="A225" s="246" t="s">
        <v>1132</v>
      </c>
      <c r="B225" s="283"/>
      <c r="C225" s="284" t="s">
        <v>1177</v>
      </c>
      <c r="D225" s="283"/>
      <c r="E225" s="285"/>
      <c r="F225" s="286"/>
      <c r="G225" s="283"/>
      <c r="H225" s="283"/>
      <c r="I225" s="283"/>
      <c r="J225" s="285"/>
      <c r="K225" s="287"/>
      <c r="L225" s="280"/>
      <c r="M225" s="281">
        <f t="shared" si="6"/>
        <v>0</v>
      </c>
      <c r="N225" s="282" t="e">
        <f t="shared" si="7"/>
        <v>#DIV/0!</v>
      </c>
      <c r="O225" s="288" t="s">
        <v>1730</v>
      </c>
      <c r="P225" s="283"/>
      <c r="Q225" s="284"/>
      <c r="R225" s="283"/>
      <c r="S225" s="283"/>
      <c r="T225" s="283"/>
      <c r="U225"/>
      <c r="W225" s="53"/>
    </row>
    <row r="226" spans="1:23" ht="12" customHeight="1">
      <c r="A226" s="246" t="s">
        <v>1132</v>
      </c>
      <c r="B226" s="298"/>
      <c r="C226" s="284" t="s">
        <v>1262</v>
      </c>
      <c r="D226" s="283"/>
      <c r="E226" s="285"/>
      <c r="F226" s="286"/>
      <c r="G226" s="283"/>
      <c r="H226" s="283"/>
      <c r="I226" s="283"/>
      <c r="J226" s="285"/>
      <c r="K226" s="287"/>
      <c r="L226" s="280"/>
      <c r="M226" s="281">
        <f t="shared" si="6"/>
        <v>0</v>
      </c>
      <c r="N226" s="282" t="e">
        <f t="shared" si="7"/>
        <v>#DIV/0!</v>
      </c>
      <c r="O226" s="288" t="s">
        <v>1730</v>
      </c>
      <c r="P226" s="283"/>
      <c r="Q226" s="284"/>
      <c r="R226" s="283"/>
      <c r="S226" s="283"/>
      <c r="T226" s="283"/>
      <c r="U226"/>
      <c r="W226" s="53"/>
    </row>
    <row r="227" spans="1:23" ht="12" customHeight="1">
      <c r="A227" s="246" t="s">
        <v>1132</v>
      </c>
      <c r="B227" s="283"/>
      <c r="C227" s="284" t="s">
        <v>1291</v>
      </c>
      <c r="D227" s="283"/>
      <c r="E227" s="285"/>
      <c r="F227" s="286"/>
      <c r="G227" s="283"/>
      <c r="H227" s="283"/>
      <c r="I227" s="283"/>
      <c r="J227" s="285"/>
      <c r="K227" s="287"/>
      <c r="L227" s="283"/>
      <c r="M227" s="281">
        <f t="shared" si="6"/>
        <v>0</v>
      </c>
      <c r="N227" s="295" t="e">
        <f t="shared" si="7"/>
        <v>#DIV/0!</v>
      </c>
      <c r="O227" s="288" t="s">
        <v>1730</v>
      </c>
      <c r="P227" s="295"/>
      <c r="Q227" s="323"/>
      <c r="R227" s="283"/>
      <c r="S227" s="283"/>
      <c r="T227" s="283"/>
      <c r="U227"/>
      <c r="W227" s="53"/>
    </row>
    <row r="228" spans="1:23" ht="12" customHeight="1">
      <c r="A228" s="246" t="s">
        <v>1132</v>
      </c>
      <c r="B228" s="283"/>
      <c r="C228" s="284" t="s">
        <v>1868</v>
      </c>
      <c r="D228" s="283"/>
      <c r="E228" s="285"/>
      <c r="F228" s="286"/>
      <c r="G228" s="283"/>
      <c r="H228" s="283"/>
      <c r="I228" s="283"/>
      <c r="J228" s="285"/>
      <c r="K228" s="287"/>
      <c r="L228" s="283"/>
      <c r="M228" s="281">
        <f t="shared" si="6"/>
        <v>0</v>
      </c>
      <c r="N228" s="295" t="e">
        <f t="shared" si="7"/>
        <v>#DIV/0!</v>
      </c>
      <c r="O228" s="288"/>
      <c r="P228" s="283" t="s">
        <v>626</v>
      </c>
      <c r="Q228" s="284"/>
      <c r="R228" s="283"/>
      <c r="S228" s="283"/>
      <c r="T228" s="283"/>
      <c r="U228"/>
      <c r="W228" s="53"/>
    </row>
    <row r="229" spans="1:23" ht="12" customHeight="1">
      <c r="A229" s="246" t="s">
        <v>1132</v>
      </c>
      <c r="B229" s="283"/>
      <c r="C229" s="284" t="s">
        <v>1869</v>
      </c>
      <c r="D229" s="283"/>
      <c r="E229" s="285"/>
      <c r="F229" s="286"/>
      <c r="G229" s="283"/>
      <c r="H229" s="283"/>
      <c r="I229" s="283"/>
      <c r="J229" s="285"/>
      <c r="K229" s="287"/>
      <c r="L229" s="283"/>
      <c r="M229" s="281">
        <f t="shared" si="6"/>
        <v>0</v>
      </c>
      <c r="N229" s="295" t="e">
        <f t="shared" si="7"/>
        <v>#DIV/0!</v>
      </c>
      <c r="O229" s="288"/>
      <c r="P229" s="283" t="s">
        <v>626</v>
      </c>
      <c r="Q229" s="284"/>
      <c r="R229" s="283"/>
      <c r="S229" s="283"/>
      <c r="T229" s="283"/>
      <c r="U229"/>
      <c r="W229" s="53"/>
    </row>
    <row r="230" spans="1:23" ht="12" customHeight="1">
      <c r="A230" s="246" t="s">
        <v>1132</v>
      </c>
      <c r="B230" s="302"/>
      <c r="C230" s="303" t="s">
        <v>1870</v>
      </c>
      <c r="D230" s="302"/>
      <c r="E230" s="304"/>
      <c r="F230" s="305"/>
      <c r="G230" s="302"/>
      <c r="H230" s="302"/>
      <c r="I230" s="302"/>
      <c r="J230" s="304"/>
      <c r="K230" s="306"/>
      <c r="L230" s="307"/>
      <c r="M230" s="308">
        <f t="shared" si="6"/>
        <v>0</v>
      </c>
      <c r="N230" s="309" t="e">
        <f t="shared" si="7"/>
        <v>#DIV/0!</v>
      </c>
      <c r="O230" s="310"/>
      <c r="P230" s="311"/>
      <c r="Q230" s="312"/>
      <c r="R230" s="302"/>
      <c r="S230" s="302"/>
      <c r="T230" s="302"/>
      <c r="U230"/>
      <c r="W230" s="53"/>
    </row>
    <row r="231" spans="1:23" ht="12" customHeight="1">
      <c r="A231" s="246" t="s">
        <v>1132</v>
      </c>
      <c r="B231" s="302"/>
      <c r="C231" s="303" t="s">
        <v>1871</v>
      </c>
      <c r="D231" s="302"/>
      <c r="E231" s="304"/>
      <c r="F231" s="305"/>
      <c r="G231" s="302"/>
      <c r="H231" s="302"/>
      <c r="I231" s="302"/>
      <c r="J231" s="304"/>
      <c r="K231" s="306"/>
      <c r="L231" s="307"/>
      <c r="M231" s="308">
        <f t="shared" si="6"/>
        <v>0</v>
      </c>
      <c r="N231" s="309" t="e">
        <f t="shared" si="7"/>
        <v>#DIV/0!</v>
      </c>
      <c r="O231" s="310"/>
      <c r="P231" s="311"/>
      <c r="Q231" s="312"/>
      <c r="R231" s="302"/>
      <c r="S231" s="302"/>
      <c r="T231" s="302"/>
      <c r="U231"/>
      <c r="W231" s="53"/>
    </row>
    <row r="232" spans="1:23" ht="12" customHeight="1">
      <c r="A232" s="246" t="s">
        <v>1132</v>
      </c>
      <c r="B232" s="302"/>
      <c r="C232" s="303" t="s">
        <v>1872</v>
      </c>
      <c r="D232" s="302"/>
      <c r="E232" s="304"/>
      <c r="F232" s="305"/>
      <c r="G232" s="302"/>
      <c r="H232" s="302"/>
      <c r="I232" s="302"/>
      <c r="J232" s="304"/>
      <c r="K232" s="306"/>
      <c r="L232" s="307"/>
      <c r="M232" s="308">
        <f t="shared" si="6"/>
        <v>0</v>
      </c>
      <c r="N232" s="309" t="e">
        <f t="shared" si="7"/>
        <v>#DIV/0!</v>
      </c>
      <c r="O232" s="310"/>
      <c r="P232" s="311"/>
      <c r="Q232" s="312"/>
      <c r="R232" s="302"/>
      <c r="S232" s="302"/>
      <c r="T232" s="302"/>
      <c r="U232"/>
      <c r="W232" s="53"/>
    </row>
    <row r="233" spans="1:23" ht="12" customHeight="1">
      <c r="A233" s="246" t="s">
        <v>1132</v>
      </c>
      <c r="B233" s="302"/>
      <c r="C233" s="303" t="s">
        <v>1873</v>
      </c>
      <c r="D233" s="302"/>
      <c r="E233" s="304"/>
      <c r="F233" s="305"/>
      <c r="G233" s="302"/>
      <c r="H233" s="302"/>
      <c r="I233" s="302"/>
      <c r="J233" s="304"/>
      <c r="K233" s="306"/>
      <c r="L233" s="307"/>
      <c r="M233" s="308">
        <f t="shared" si="6"/>
        <v>0</v>
      </c>
      <c r="N233" s="309" t="e">
        <f t="shared" si="7"/>
        <v>#DIV/0!</v>
      </c>
      <c r="O233" s="310"/>
      <c r="P233" s="311"/>
      <c r="Q233" s="301" t="s">
        <v>1855</v>
      </c>
      <c r="R233" s="302"/>
      <c r="S233" s="302"/>
      <c r="T233" s="302"/>
      <c r="U233"/>
      <c r="W233" s="53"/>
    </row>
    <row r="234" spans="1:23" ht="12" customHeight="1">
      <c r="A234" s="246" t="s">
        <v>1132</v>
      </c>
      <c r="B234" s="302"/>
      <c r="C234" s="303" t="s">
        <v>1348</v>
      </c>
      <c r="D234" s="302"/>
      <c r="E234" s="304"/>
      <c r="F234" s="305"/>
      <c r="G234" s="302"/>
      <c r="H234" s="302"/>
      <c r="I234" s="302"/>
      <c r="J234" s="304"/>
      <c r="K234" s="306"/>
      <c r="L234" s="307"/>
      <c r="M234" s="308">
        <f t="shared" si="6"/>
        <v>0</v>
      </c>
      <c r="N234" s="309" t="e">
        <f t="shared" si="7"/>
        <v>#DIV/0!</v>
      </c>
      <c r="O234" s="310"/>
      <c r="P234" s="311"/>
      <c r="Q234" s="312"/>
      <c r="R234" s="302"/>
      <c r="S234" s="302"/>
      <c r="T234" s="302"/>
      <c r="U234"/>
      <c r="W234" s="53"/>
    </row>
    <row r="235" spans="1:23" ht="12" customHeight="1">
      <c r="A235" s="246" t="s">
        <v>1132</v>
      </c>
      <c r="B235" s="302"/>
      <c r="C235" s="303" t="s">
        <v>1874</v>
      </c>
      <c r="D235" s="302"/>
      <c r="E235" s="304"/>
      <c r="F235" s="305"/>
      <c r="G235" s="302"/>
      <c r="H235" s="302"/>
      <c r="I235" s="302"/>
      <c r="J235" s="304"/>
      <c r="K235" s="306"/>
      <c r="L235" s="307"/>
      <c r="M235" s="308">
        <f t="shared" si="6"/>
        <v>0</v>
      </c>
      <c r="N235" s="309" t="e">
        <f t="shared" si="7"/>
        <v>#DIV/0!</v>
      </c>
      <c r="O235" s="310"/>
      <c r="P235" s="311"/>
      <c r="Q235" s="312"/>
      <c r="R235" s="302"/>
      <c r="S235" s="302"/>
      <c r="T235" s="302"/>
      <c r="U235"/>
      <c r="W235" s="53"/>
    </row>
    <row r="236" spans="1:23" ht="12" customHeight="1">
      <c r="A236" s="246" t="s">
        <v>1132</v>
      </c>
      <c r="B236" s="298"/>
      <c r="C236" s="284" t="s">
        <v>1875</v>
      </c>
      <c r="D236" s="283"/>
      <c r="E236" s="285"/>
      <c r="F236" s="286"/>
      <c r="G236" s="283"/>
      <c r="H236" s="283"/>
      <c r="I236" s="283"/>
      <c r="J236" s="285"/>
      <c r="K236" s="287"/>
      <c r="L236" s="280"/>
      <c r="M236" s="281">
        <f t="shared" si="6"/>
        <v>0</v>
      </c>
      <c r="N236" s="282" t="e">
        <f t="shared" si="7"/>
        <v>#DIV/0!</v>
      </c>
      <c r="O236" s="288" t="s">
        <v>1730</v>
      </c>
      <c r="P236" s="283"/>
      <c r="Q236" s="284"/>
      <c r="R236" s="283"/>
      <c r="S236" s="283"/>
      <c r="T236" s="283"/>
      <c r="U236"/>
      <c r="W236" s="53"/>
    </row>
    <row r="237" spans="1:23" ht="12" customHeight="1">
      <c r="A237" s="246" t="s">
        <v>1132</v>
      </c>
      <c r="B237" s="298"/>
      <c r="C237" s="284" t="s">
        <v>1876</v>
      </c>
      <c r="D237" s="283"/>
      <c r="E237" s="285"/>
      <c r="F237" s="286"/>
      <c r="G237" s="283"/>
      <c r="H237" s="283"/>
      <c r="I237" s="283"/>
      <c r="J237" s="285"/>
      <c r="K237" s="287"/>
      <c r="L237" s="280"/>
      <c r="M237" s="281">
        <f t="shared" si="6"/>
        <v>0</v>
      </c>
      <c r="N237" s="282" t="e">
        <f t="shared" si="7"/>
        <v>#DIV/0!</v>
      </c>
      <c r="O237" s="288" t="s">
        <v>1730</v>
      </c>
      <c r="P237" s="283"/>
      <c r="Q237" s="284"/>
      <c r="R237" s="283"/>
      <c r="S237" s="283"/>
      <c r="T237" s="283"/>
      <c r="U237"/>
      <c r="W237" s="53"/>
    </row>
    <row r="238" spans="1:23" ht="12" customHeight="1">
      <c r="A238" s="246" t="s">
        <v>1132</v>
      </c>
      <c r="B238" s="298"/>
      <c r="C238" s="284" t="s">
        <v>1877</v>
      </c>
      <c r="D238" s="283"/>
      <c r="E238" s="285"/>
      <c r="F238" s="286"/>
      <c r="G238" s="283"/>
      <c r="H238" s="283"/>
      <c r="I238" s="283"/>
      <c r="J238" s="285"/>
      <c r="K238" s="287"/>
      <c r="L238" s="280"/>
      <c r="M238" s="281">
        <f t="shared" si="6"/>
        <v>0</v>
      </c>
      <c r="N238" s="282" t="e">
        <f t="shared" si="7"/>
        <v>#DIV/0!</v>
      </c>
      <c r="O238" s="288" t="s">
        <v>1730</v>
      </c>
      <c r="P238" s="283"/>
      <c r="Q238" s="284"/>
      <c r="R238" s="283"/>
      <c r="S238" s="283"/>
      <c r="T238" s="283"/>
      <c r="U238"/>
      <c r="W238" s="53"/>
    </row>
    <row r="239" spans="1:23" ht="12" customHeight="1">
      <c r="A239" s="246" t="s">
        <v>1132</v>
      </c>
      <c r="B239" s="298"/>
      <c r="C239" s="284" t="s">
        <v>1878</v>
      </c>
      <c r="D239" s="283"/>
      <c r="E239" s="285"/>
      <c r="F239" s="286"/>
      <c r="G239" s="283"/>
      <c r="H239" s="283"/>
      <c r="I239" s="283"/>
      <c r="J239" s="285"/>
      <c r="K239" s="287"/>
      <c r="L239" s="280"/>
      <c r="M239" s="281">
        <f t="shared" si="6"/>
        <v>0</v>
      </c>
      <c r="N239" s="282" t="e">
        <f t="shared" si="7"/>
        <v>#DIV/0!</v>
      </c>
      <c r="O239" s="288" t="s">
        <v>1730</v>
      </c>
      <c r="P239" s="283"/>
      <c r="Q239" s="284"/>
      <c r="R239" s="283"/>
      <c r="S239" s="283"/>
      <c r="T239" s="283"/>
      <c r="U239"/>
      <c r="W239" s="53"/>
    </row>
    <row r="240" spans="1:23" ht="12" customHeight="1">
      <c r="A240" s="246" t="s">
        <v>1132</v>
      </c>
      <c r="B240" s="298"/>
      <c r="C240" s="284" t="s">
        <v>1879</v>
      </c>
      <c r="D240" s="283"/>
      <c r="E240" s="285"/>
      <c r="F240" s="286"/>
      <c r="G240" s="283"/>
      <c r="H240" s="283"/>
      <c r="I240" s="283"/>
      <c r="J240" s="285"/>
      <c r="K240" s="287"/>
      <c r="L240" s="280"/>
      <c r="M240" s="281">
        <f t="shared" si="6"/>
        <v>0</v>
      </c>
      <c r="N240" s="282" t="e">
        <f t="shared" si="7"/>
        <v>#DIV/0!</v>
      </c>
      <c r="O240" s="288" t="s">
        <v>1730</v>
      </c>
      <c r="P240" s="283"/>
      <c r="Q240" s="284"/>
      <c r="R240" s="283"/>
      <c r="S240" s="283"/>
      <c r="T240" s="283"/>
      <c r="U240"/>
      <c r="W240" s="53"/>
    </row>
    <row r="241" spans="1:23" ht="12" customHeight="1">
      <c r="A241" s="246" t="s">
        <v>1132</v>
      </c>
      <c r="B241" s="298"/>
      <c r="C241" s="284" t="s">
        <v>1880</v>
      </c>
      <c r="D241" s="283"/>
      <c r="E241" s="285"/>
      <c r="F241" s="286"/>
      <c r="G241" s="283"/>
      <c r="H241" s="283"/>
      <c r="I241" s="283"/>
      <c r="J241" s="285"/>
      <c r="K241" s="287"/>
      <c r="L241" s="280"/>
      <c r="M241" s="281">
        <f t="shared" si="6"/>
        <v>0</v>
      </c>
      <c r="N241" s="282" t="e">
        <f t="shared" si="7"/>
        <v>#DIV/0!</v>
      </c>
      <c r="O241" s="288" t="s">
        <v>1730</v>
      </c>
      <c r="P241" s="283"/>
      <c r="Q241" s="284"/>
      <c r="R241" s="283"/>
      <c r="S241" s="283"/>
      <c r="T241" s="283"/>
      <c r="U241"/>
      <c r="W241" s="53"/>
    </row>
    <row r="242" spans="1:23" ht="12" customHeight="1">
      <c r="A242" s="246" t="s">
        <v>1132</v>
      </c>
      <c r="B242" s="283"/>
      <c r="C242" s="284" t="s">
        <v>1881</v>
      </c>
      <c r="D242" s="283"/>
      <c r="E242" s="285"/>
      <c r="F242" s="286"/>
      <c r="G242" s="283"/>
      <c r="H242" s="283"/>
      <c r="I242" s="283"/>
      <c r="J242" s="285"/>
      <c r="K242" s="287"/>
      <c r="L242" s="280"/>
      <c r="M242" s="281">
        <f t="shared" si="6"/>
        <v>0</v>
      </c>
      <c r="N242" s="282" t="e">
        <f t="shared" si="7"/>
        <v>#DIV/0!</v>
      </c>
      <c r="O242" s="288" t="s">
        <v>1730</v>
      </c>
      <c r="P242" s="283"/>
      <c r="Q242" s="284"/>
      <c r="R242" s="283"/>
      <c r="S242" s="283"/>
      <c r="T242" s="283"/>
      <c r="U242"/>
      <c r="W242" s="53"/>
    </row>
    <row r="243" spans="1:23" ht="12" customHeight="1">
      <c r="A243" s="246" t="s">
        <v>1132</v>
      </c>
      <c r="B243" s="283"/>
      <c r="C243" s="284" t="s">
        <v>1882</v>
      </c>
      <c r="D243" s="283"/>
      <c r="E243" s="285"/>
      <c r="F243" s="286"/>
      <c r="G243" s="283"/>
      <c r="H243" s="283"/>
      <c r="I243" s="283"/>
      <c r="J243" s="285"/>
      <c r="K243" s="287"/>
      <c r="L243" s="280"/>
      <c r="M243" s="281">
        <f t="shared" si="6"/>
        <v>0</v>
      </c>
      <c r="N243" s="282" t="e">
        <f t="shared" si="7"/>
        <v>#DIV/0!</v>
      </c>
      <c r="O243" s="288" t="s">
        <v>1730</v>
      </c>
      <c r="P243" s="283"/>
      <c r="Q243" s="284"/>
      <c r="R243" s="283"/>
      <c r="S243" s="283"/>
      <c r="T243" s="283"/>
      <c r="U243"/>
      <c r="W243" s="53"/>
    </row>
    <row r="244" spans="1:23">
      <c r="A244" s="246" t="s">
        <v>1132</v>
      </c>
      <c r="B244" s="283"/>
      <c r="C244" s="284" t="s">
        <v>1883</v>
      </c>
      <c r="D244" s="283"/>
      <c r="E244" s="285"/>
      <c r="F244" s="286"/>
      <c r="G244" s="283"/>
      <c r="H244" s="283"/>
      <c r="I244" s="283"/>
      <c r="J244" s="285"/>
      <c r="K244" s="287"/>
      <c r="L244" s="280"/>
      <c r="M244" s="281">
        <f t="shared" si="6"/>
        <v>0</v>
      </c>
      <c r="N244" s="282" t="e">
        <f t="shared" si="7"/>
        <v>#DIV/0!</v>
      </c>
      <c r="O244" s="288" t="s">
        <v>1730</v>
      </c>
      <c r="P244" s="283"/>
      <c r="Q244" s="284"/>
      <c r="R244" s="283"/>
      <c r="S244" s="283"/>
      <c r="T244" s="283"/>
      <c r="U244"/>
      <c r="W244" s="53"/>
    </row>
    <row r="245" spans="1:23" ht="12" customHeight="1">
      <c r="A245" s="246" t="s">
        <v>1132</v>
      </c>
      <c r="B245" s="302"/>
      <c r="C245" s="303" t="s">
        <v>1884</v>
      </c>
      <c r="D245" s="302"/>
      <c r="E245" s="304"/>
      <c r="F245" s="305"/>
      <c r="G245" s="302"/>
      <c r="H245" s="302"/>
      <c r="I245" s="302"/>
      <c r="J245" s="304"/>
      <c r="K245" s="306"/>
      <c r="L245" s="307"/>
      <c r="M245" s="308">
        <f t="shared" si="6"/>
        <v>0</v>
      </c>
      <c r="N245" s="309" t="e">
        <f t="shared" si="7"/>
        <v>#DIV/0!</v>
      </c>
      <c r="O245" s="310"/>
      <c r="P245" s="311"/>
      <c r="Q245" s="312"/>
      <c r="R245" s="302"/>
      <c r="S245" s="302"/>
      <c r="T245" s="302"/>
      <c r="U245"/>
      <c r="W245" s="53"/>
    </row>
    <row r="246" spans="1:23" ht="12" customHeight="1">
      <c r="A246" s="246" t="s">
        <v>1132</v>
      </c>
      <c r="B246" s="302"/>
      <c r="C246" s="303" t="s">
        <v>1885</v>
      </c>
      <c r="D246" s="302"/>
      <c r="E246" s="304"/>
      <c r="F246" s="305"/>
      <c r="G246" s="302"/>
      <c r="H246" s="302"/>
      <c r="I246" s="302"/>
      <c r="J246" s="304"/>
      <c r="K246" s="306"/>
      <c r="L246" s="307"/>
      <c r="M246" s="308">
        <f t="shared" si="6"/>
        <v>0</v>
      </c>
      <c r="N246" s="309" t="e">
        <f t="shared" si="7"/>
        <v>#DIV/0!</v>
      </c>
      <c r="O246" s="273" t="s">
        <v>1886</v>
      </c>
      <c r="P246" s="311"/>
      <c r="Q246" s="301" t="s">
        <v>1855</v>
      </c>
      <c r="R246" s="302"/>
      <c r="S246" s="302"/>
      <c r="T246" s="302"/>
      <c r="U246"/>
      <c r="W246" s="53"/>
    </row>
    <row r="247" spans="1:23" ht="12" customHeight="1">
      <c r="A247" s="246" t="s">
        <v>1132</v>
      </c>
      <c r="B247" s="275"/>
      <c r="C247" s="276" t="s">
        <v>1887</v>
      </c>
      <c r="D247" s="275"/>
      <c r="E247" s="277"/>
      <c r="F247" s="278"/>
      <c r="G247" s="275"/>
      <c r="H247" s="275"/>
      <c r="I247" s="275"/>
      <c r="J247" s="277"/>
      <c r="K247" s="279"/>
      <c r="L247" s="280"/>
      <c r="M247" s="281">
        <f t="shared" si="6"/>
        <v>0</v>
      </c>
      <c r="N247" s="282" t="e">
        <f t="shared" si="7"/>
        <v>#DIV/0!</v>
      </c>
      <c r="O247" s="273"/>
      <c r="P247" s="275"/>
      <c r="Q247" s="276"/>
      <c r="R247" s="275"/>
      <c r="S247" s="275"/>
      <c r="T247" s="275"/>
      <c r="U247"/>
      <c r="W247" s="53"/>
    </row>
    <row r="248" spans="1:23" ht="12" customHeight="1">
      <c r="A248" s="246" t="s">
        <v>1132</v>
      </c>
      <c r="B248" s="302"/>
      <c r="C248" s="303" t="s">
        <v>1058</v>
      </c>
      <c r="D248" s="302"/>
      <c r="E248" s="304"/>
      <c r="F248" s="305"/>
      <c r="G248" s="302"/>
      <c r="H248" s="302"/>
      <c r="I248" s="302"/>
      <c r="J248" s="304"/>
      <c r="K248" s="306"/>
      <c r="L248" s="307"/>
      <c r="M248" s="308">
        <f t="shared" si="6"/>
        <v>0</v>
      </c>
      <c r="N248" s="309" t="e">
        <f t="shared" si="7"/>
        <v>#DIV/0!</v>
      </c>
      <c r="O248" s="273" t="s">
        <v>1888</v>
      </c>
      <c r="P248" s="311"/>
      <c r="Q248" s="301" t="s">
        <v>1858</v>
      </c>
      <c r="R248" s="302"/>
      <c r="S248" s="302"/>
      <c r="T248" s="302"/>
      <c r="U248"/>
      <c r="W248" s="53"/>
    </row>
    <row r="249" spans="1:23">
      <c r="A249" s="246" t="s">
        <v>1132</v>
      </c>
      <c r="B249" s="302"/>
      <c r="C249" s="303" t="s">
        <v>412</v>
      </c>
      <c r="D249" s="302"/>
      <c r="E249" s="304"/>
      <c r="F249" s="305"/>
      <c r="G249" s="302"/>
      <c r="H249" s="302"/>
      <c r="I249" s="302"/>
      <c r="J249" s="304"/>
      <c r="K249" s="306"/>
      <c r="L249" s="307"/>
      <c r="M249" s="308">
        <f t="shared" si="6"/>
        <v>0</v>
      </c>
      <c r="N249" s="309" t="e">
        <f t="shared" si="7"/>
        <v>#DIV/0!</v>
      </c>
      <c r="O249" s="310"/>
      <c r="P249" s="311"/>
      <c r="Q249" s="301" t="s">
        <v>1855</v>
      </c>
      <c r="R249" s="302"/>
      <c r="S249" s="302"/>
      <c r="T249" s="302"/>
      <c r="U249"/>
      <c r="W249" s="53"/>
    </row>
    <row r="250" spans="1:23" ht="12" customHeight="1">
      <c r="A250" s="246" t="s">
        <v>1132</v>
      </c>
      <c r="B250" s="275"/>
      <c r="C250" s="276" t="s">
        <v>525</v>
      </c>
      <c r="D250" s="275"/>
      <c r="E250" s="277"/>
      <c r="F250" s="278"/>
      <c r="G250" s="275"/>
      <c r="H250" s="275"/>
      <c r="I250" s="275"/>
      <c r="J250" s="277"/>
      <c r="K250" s="279"/>
      <c r="L250" s="280"/>
      <c r="M250" s="281">
        <f t="shared" si="6"/>
        <v>0</v>
      </c>
      <c r="N250" s="282" t="e">
        <f t="shared" si="7"/>
        <v>#DIV/0!</v>
      </c>
      <c r="O250" s="273"/>
      <c r="P250" s="275"/>
      <c r="Q250" s="276"/>
      <c r="R250" s="275"/>
      <c r="S250" s="275"/>
      <c r="T250" s="275"/>
      <c r="U250"/>
      <c r="W250" s="53"/>
    </row>
    <row r="251" spans="1:23" ht="12" customHeight="1">
      <c r="A251" s="246" t="s">
        <v>1132</v>
      </c>
      <c r="B251" s="302"/>
      <c r="C251" s="303" t="s">
        <v>1889</v>
      </c>
      <c r="D251" s="302"/>
      <c r="E251" s="304"/>
      <c r="F251" s="305"/>
      <c r="G251" s="302"/>
      <c r="H251" s="302"/>
      <c r="I251" s="302"/>
      <c r="J251" s="304"/>
      <c r="K251" s="306"/>
      <c r="L251" s="307"/>
      <c r="M251" s="308">
        <f t="shared" si="6"/>
        <v>0</v>
      </c>
      <c r="N251" s="309" t="e">
        <f t="shared" si="7"/>
        <v>#DIV/0!</v>
      </c>
      <c r="O251" s="310"/>
      <c r="P251" s="311"/>
      <c r="Q251" s="301" t="s">
        <v>1858</v>
      </c>
      <c r="R251" s="302"/>
      <c r="S251" s="302"/>
      <c r="T251" s="302"/>
      <c r="U251"/>
      <c r="W251" s="53"/>
    </row>
    <row r="252" spans="1:23" ht="12" customHeight="1">
      <c r="A252" s="246" t="s">
        <v>1132</v>
      </c>
      <c r="B252" s="275"/>
      <c r="C252" s="276" t="s">
        <v>1890</v>
      </c>
      <c r="D252" s="275"/>
      <c r="E252" s="277"/>
      <c r="F252" s="278"/>
      <c r="G252" s="275"/>
      <c r="H252" s="275"/>
      <c r="I252" s="275"/>
      <c r="J252" s="277"/>
      <c r="K252" s="279"/>
      <c r="L252" s="280"/>
      <c r="M252" s="281">
        <f t="shared" si="6"/>
        <v>0</v>
      </c>
      <c r="N252" s="282" t="e">
        <f t="shared" si="7"/>
        <v>#DIV/0!</v>
      </c>
      <c r="O252" s="273"/>
      <c r="P252" s="300"/>
      <c r="Q252" s="301"/>
      <c r="R252" s="275"/>
      <c r="S252" s="275"/>
      <c r="T252" s="275"/>
      <c r="U252"/>
      <c r="W252" s="53"/>
    </row>
    <row r="253" spans="1:23" ht="12" customHeight="1">
      <c r="A253" s="246" t="s">
        <v>1132</v>
      </c>
      <c r="B253" s="275"/>
      <c r="C253" s="276" t="s">
        <v>1041</v>
      </c>
      <c r="D253" s="275"/>
      <c r="E253" s="277"/>
      <c r="F253" s="278"/>
      <c r="G253" s="275"/>
      <c r="H253" s="275"/>
      <c r="I253" s="275"/>
      <c r="J253" s="277"/>
      <c r="K253" s="279"/>
      <c r="L253" s="280"/>
      <c r="M253" s="281">
        <f t="shared" si="6"/>
        <v>0</v>
      </c>
      <c r="N253" s="282" t="e">
        <f t="shared" si="7"/>
        <v>#DIV/0!</v>
      </c>
      <c r="O253" s="273" t="s">
        <v>1891</v>
      </c>
      <c r="P253" s="300"/>
      <c r="Q253" s="301"/>
      <c r="R253" s="275"/>
      <c r="S253" s="275"/>
      <c r="T253" s="275"/>
      <c r="U253"/>
      <c r="W253" s="53"/>
    </row>
    <row r="254" spans="1:23" ht="12" customHeight="1">
      <c r="A254" s="246" t="s">
        <v>1132</v>
      </c>
      <c r="B254" s="275"/>
      <c r="C254" s="276" t="s">
        <v>1892</v>
      </c>
      <c r="D254" s="275"/>
      <c r="E254" s="277"/>
      <c r="F254" s="278"/>
      <c r="G254" s="275"/>
      <c r="H254" s="275"/>
      <c r="I254" s="275"/>
      <c r="J254" s="277"/>
      <c r="K254" s="279"/>
      <c r="L254" s="280"/>
      <c r="M254" s="281">
        <f t="shared" si="6"/>
        <v>0</v>
      </c>
      <c r="N254" s="282" t="e">
        <f t="shared" si="7"/>
        <v>#DIV/0!</v>
      </c>
      <c r="O254" s="273"/>
      <c r="P254" s="300"/>
      <c r="Q254" s="301"/>
      <c r="R254" s="275"/>
      <c r="S254" s="275"/>
      <c r="T254" s="275"/>
      <c r="U254"/>
      <c r="W254" s="53"/>
    </row>
    <row r="255" spans="1:23" ht="12" customHeight="1">
      <c r="A255" s="246" t="s">
        <v>1132</v>
      </c>
      <c r="B255" s="302"/>
      <c r="C255" s="303" t="s">
        <v>1345</v>
      </c>
      <c r="D255" s="302"/>
      <c r="E255" s="304"/>
      <c r="F255" s="305"/>
      <c r="G255" s="302"/>
      <c r="H255" s="302"/>
      <c r="I255" s="302"/>
      <c r="J255" s="304"/>
      <c r="K255" s="306"/>
      <c r="L255" s="307"/>
      <c r="M255" s="308">
        <f t="shared" si="6"/>
        <v>0</v>
      </c>
      <c r="N255" s="309" t="e">
        <f t="shared" si="7"/>
        <v>#DIV/0!</v>
      </c>
      <c r="O255" s="310"/>
      <c r="P255" s="311"/>
      <c r="Q255" s="301" t="s">
        <v>1858</v>
      </c>
      <c r="R255" s="302"/>
      <c r="S255" s="302"/>
      <c r="T255" s="302"/>
      <c r="U255"/>
      <c r="W255" s="53"/>
    </row>
    <row r="256" spans="1:23" ht="12" customHeight="1">
      <c r="A256" s="246" t="s">
        <v>1132</v>
      </c>
      <c r="B256" s="302"/>
      <c r="C256" s="303" t="s">
        <v>1326</v>
      </c>
      <c r="D256" s="302"/>
      <c r="E256" s="304"/>
      <c r="F256" s="305"/>
      <c r="G256" s="302"/>
      <c r="H256" s="302"/>
      <c r="I256" s="302"/>
      <c r="J256" s="304"/>
      <c r="K256" s="306"/>
      <c r="L256" s="307"/>
      <c r="M256" s="308">
        <f t="shared" si="6"/>
        <v>0</v>
      </c>
      <c r="N256" s="309" t="e">
        <f t="shared" si="7"/>
        <v>#DIV/0!</v>
      </c>
      <c r="O256" s="310"/>
      <c r="P256" s="311"/>
      <c r="Q256" s="301" t="s">
        <v>1855</v>
      </c>
      <c r="R256" s="302"/>
      <c r="S256" s="302"/>
      <c r="T256" s="302"/>
      <c r="U256"/>
      <c r="W256" s="53"/>
    </row>
    <row r="257" spans="1:23" ht="12" customHeight="1">
      <c r="A257" s="246" t="s">
        <v>1132</v>
      </c>
      <c r="B257" s="302"/>
      <c r="C257" s="303" t="s">
        <v>411</v>
      </c>
      <c r="D257" s="302"/>
      <c r="E257" s="304"/>
      <c r="F257" s="305"/>
      <c r="G257" s="302"/>
      <c r="H257" s="302"/>
      <c r="I257" s="302"/>
      <c r="J257" s="304"/>
      <c r="K257" s="306"/>
      <c r="L257" s="307"/>
      <c r="M257" s="308">
        <f t="shared" si="6"/>
        <v>0</v>
      </c>
      <c r="N257" s="309" t="e">
        <f t="shared" si="7"/>
        <v>#DIV/0!</v>
      </c>
      <c r="O257" s="310"/>
      <c r="P257" s="311"/>
      <c r="Q257" s="312"/>
      <c r="R257" s="302"/>
      <c r="S257" s="302"/>
      <c r="T257" s="302"/>
      <c r="U257"/>
      <c r="W257" s="53"/>
    </row>
    <row r="258" spans="1:23" ht="12" customHeight="1">
      <c r="A258" s="246" t="s">
        <v>1132</v>
      </c>
      <c r="B258" s="275"/>
      <c r="C258" s="276" t="s">
        <v>1893</v>
      </c>
      <c r="D258" s="275"/>
      <c r="E258" s="277"/>
      <c r="F258" s="278"/>
      <c r="G258" s="275"/>
      <c r="H258" s="275"/>
      <c r="I258" s="275"/>
      <c r="J258" s="277"/>
      <c r="K258" s="279"/>
      <c r="L258" s="280"/>
      <c r="M258" s="281">
        <f t="shared" si="6"/>
        <v>0</v>
      </c>
      <c r="N258" s="282" t="e">
        <f t="shared" si="7"/>
        <v>#DIV/0!</v>
      </c>
      <c r="O258" s="273"/>
      <c r="P258" s="300"/>
      <c r="Q258" s="301"/>
      <c r="R258" s="275"/>
      <c r="S258" s="275"/>
      <c r="T258" s="275"/>
      <c r="U258"/>
      <c r="W258" s="53"/>
    </row>
    <row r="259" spans="1:23" ht="12" customHeight="1">
      <c r="A259" s="246" t="s">
        <v>1132</v>
      </c>
      <c r="B259" s="275"/>
      <c r="C259" s="276" t="s">
        <v>1894</v>
      </c>
      <c r="D259" s="275"/>
      <c r="E259" s="277"/>
      <c r="F259" s="278"/>
      <c r="G259" s="275"/>
      <c r="H259" s="275"/>
      <c r="I259" s="275"/>
      <c r="J259" s="277"/>
      <c r="K259" s="279"/>
      <c r="L259" s="280"/>
      <c r="M259" s="281">
        <f t="shared" ref="M259:M277" si="8">(G259+(H259*I259))</f>
        <v>0</v>
      </c>
      <c r="N259" s="282" t="e">
        <f t="shared" ref="N259:N277" si="9">(G259+(H259*I259))/L259</f>
        <v>#DIV/0!</v>
      </c>
      <c r="O259" s="273"/>
      <c r="P259" s="275" t="s">
        <v>626</v>
      </c>
      <c r="Q259" s="276" t="s">
        <v>1895</v>
      </c>
      <c r="R259" s="275"/>
      <c r="S259" s="275"/>
      <c r="T259" s="275"/>
      <c r="U259"/>
      <c r="W259" s="53"/>
    </row>
    <row r="260" spans="1:23" ht="12" customHeight="1">
      <c r="A260" s="246" t="s">
        <v>1132</v>
      </c>
      <c r="B260" s="275"/>
      <c r="C260" s="276" t="s">
        <v>1896</v>
      </c>
      <c r="D260" s="275"/>
      <c r="E260" s="277"/>
      <c r="F260" s="278"/>
      <c r="G260" s="275"/>
      <c r="H260" s="275"/>
      <c r="I260" s="275"/>
      <c r="J260" s="277"/>
      <c r="K260" s="279"/>
      <c r="L260" s="280"/>
      <c r="M260" s="281">
        <f t="shared" si="8"/>
        <v>0</v>
      </c>
      <c r="N260" s="282" t="e">
        <f t="shared" si="9"/>
        <v>#DIV/0!</v>
      </c>
      <c r="O260" s="268"/>
      <c r="P260" s="300"/>
      <c r="Q260" s="301"/>
      <c r="R260" s="275"/>
      <c r="S260" s="275"/>
      <c r="T260" s="275"/>
      <c r="U260"/>
      <c r="W260" s="53"/>
    </row>
    <row r="261" spans="1:23" ht="12" customHeight="1">
      <c r="A261" s="246" t="s">
        <v>1132</v>
      </c>
      <c r="B261" s="302"/>
      <c r="C261" s="303" t="s">
        <v>1897</v>
      </c>
      <c r="D261" s="302"/>
      <c r="E261" s="304"/>
      <c r="F261" s="305"/>
      <c r="G261" s="302"/>
      <c r="H261" s="302"/>
      <c r="I261" s="302"/>
      <c r="J261" s="304"/>
      <c r="K261" s="306"/>
      <c r="L261" s="307"/>
      <c r="M261" s="308">
        <f t="shared" si="8"/>
        <v>0</v>
      </c>
      <c r="N261" s="309" t="e">
        <f t="shared" si="9"/>
        <v>#DIV/0!</v>
      </c>
      <c r="O261" s="310"/>
      <c r="P261" s="311"/>
      <c r="Q261" s="312"/>
      <c r="R261" s="302"/>
      <c r="S261" s="302"/>
      <c r="T261" s="302"/>
      <c r="U261"/>
      <c r="W261" s="53"/>
    </row>
    <row r="262" spans="1:23" ht="12" customHeight="1">
      <c r="A262" s="246" t="s">
        <v>1132</v>
      </c>
      <c r="B262" s="302"/>
      <c r="C262" s="303" t="s">
        <v>408</v>
      </c>
      <c r="D262" s="302"/>
      <c r="E262" s="304"/>
      <c r="F262" s="305"/>
      <c r="G262" s="302"/>
      <c r="H262" s="302"/>
      <c r="I262" s="302"/>
      <c r="J262" s="304"/>
      <c r="K262" s="306"/>
      <c r="L262" s="307"/>
      <c r="M262" s="308">
        <f t="shared" si="8"/>
        <v>0</v>
      </c>
      <c r="N262" s="309" t="e">
        <f t="shared" si="9"/>
        <v>#DIV/0!</v>
      </c>
      <c r="O262" s="310"/>
      <c r="P262" s="311"/>
      <c r="Q262" s="301" t="s">
        <v>1855</v>
      </c>
      <c r="R262" s="302"/>
      <c r="S262" s="302"/>
      <c r="T262" s="302"/>
      <c r="U262"/>
      <c r="W262" s="53"/>
    </row>
    <row r="263" spans="1:23" ht="12" customHeight="1">
      <c r="A263" s="246" t="s">
        <v>1132</v>
      </c>
      <c r="B263" s="302"/>
      <c r="C263" s="303" t="s">
        <v>404</v>
      </c>
      <c r="D263" s="302"/>
      <c r="E263" s="304"/>
      <c r="F263" s="305"/>
      <c r="G263" s="302"/>
      <c r="H263" s="302"/>
      <c r="I263" s="302"/>
      <c r="J263" s="304"/>
      <c r="K263" s="306"/>
      <c r="L263" s="307"/>
      <c r="M263" s="308">
        <f t="shared" si="8"/>
        <v>0</v>
      </c>
      <c r="N263" s="309" t="e">
        <f t="shared" si="9"/>
        <v>#DIV/0!</v>
      </c>
      <c r="O263" s="310"/>
      <c r="P263" s="311"/>
      <c r="Q263" s="312"/>
      <c r="R263" s="302"/>
      <c r="S263" s="302"/>
      <c r="T263" s="302"/>
      <c r="U263"/>
      <c r="W263" s="53"/>
    </row>
    <row r="264" spans="1:23" ht="12" customHeight="1">
      <c r="A264" s="246" t="s">
        <v>1132</v>
      </c>
      <c r="B264" s="302"/>
      <c r="C264" s="303" t="s">
        <v>1898</v>
      </c>
      <c r="D264" s="302"/>
      <c r="E264" s="304"/>
      <c r="F264" s="305"/>
      <c r="G264" s="302"/>
      <c r="H264" s="302"/>
      <c r="I264" s="302"/>
      <c r="J264" s="304"/>
      <c r="K264" s="306"/>
      <c r="L264" s="307"/>
      <c r="M264" s="308">
        <f t="shared" si="8"/>
        <v>0</v>
      </c>
      <c r="N264" s="309" t="e">
        <f t="shared" si="9"/>
        <v>#DIV/0!</v>
      </c>
      <c r="O264" s="310"/>
      <c r="P264" s="311"/>
      <c r="Q264" s="301" t="s">
        <v>1855</v>
      </c>
      <c r="R264" s="302"/>
      <c r="S264" s="302"/>
      <c r="T264" s="302"/>
      <c r="U264"/>
      <c r="W264" s="53"/>
    </row>
    <row r="265" spans="1:23" ht="12" customHeight="1">
      <c r="A265" s="246" t="s">
        <v>1132</v>
      </c>
      <c r="B265" s="302"/>
      <c r="C265" s="303" t="s">
        <v>1899</v>
      </c>
      <c r="D265" s="302"/>
      <c r="E265" s="304"/>
      <c r="F265" s="305"/>
      <c r="G265" s="302"/>
      <c r="H265" s="302"/>
      <c r="I265" s="302"/>
      <c r="J265" s="304"/>
      <c r="K265" s="306"/>
      <c r="L265" s="307"/>
      <c r="M265" s="308">
        <f t="shared" si="8"/>
        <v>0</v>
      </c>
      <c r="N265" s="309" t="e">
        <f t="shared" si="9"/>
        <v>#DIV/0!</v>
      </c>
      <c r="O265" s="310"/>
      <c r="P265" s="311"/>
      <c r="Q265" s="312"/>
      <c r="R265" s="302"/>
      <c r="S265" s="302"/>
      <c r="T265" s="302"/>
      <c r="U265"/>
      <c r="W265" s="53"/>
    </row>
    <row r="266" spans="1:23" ht="12" customHeight="1">
      <c r="A266" s="246" t="s">
        <v>1132</v>
      </c>
      <c r="B266" s="275"/>
      <c r="C266" s="276" t="s">
        <v>1256</v>
      </c>
      <c r="D266" s="275"/>
      <c r="E266" s="277"/>
      <c r="F266" s="278"/>
      <c r="G266" s="275"/>
      <c r="H266" s="275"/>
      <c r="I266" s="275"/>
      <c r="J266" s="277"/>
      <c r="K266" s="279"/>
      <c r="L266" s="280"/>
      <c r="M266" s="281">
        <f t="shared" si="8"/>
        <v>0</v>
      </c>
      <c r="N266" s="282" t="e">
        <f t="shared" si="9"/>
        <v>#DIV/0!</v>
      </c>
      <c r="O266" s="273"/>
      <c r="P266" s="275"/>
      <c r="Q266" s="276"/>
      <c r="R266" s="275"/>
      <c r="S266" s="275"/>
      <c r="T266" s="275"/>
      <c r="U266"/>
      <c r="W266" s="53"/>
    </row>
    <row r="267" spans="1:23" ht="12" customHeight="1">
      <c r="A267" s="246" t="s">
        <v>1132</v>
      </c>
      <c r="B267" s="302"/>
      <c r="C267" s="303" t="s">
        <v>1900</v>
      </c>
      <c r="D267" s="302"/>
      <c r="E267" s="304"/>
      <c r="F267" s="305"/>
      <c r="G267" s="302"/>
      <c r="H267" s="302"/>
      <c r="I267" s="302"/>
      <c r="J267" s="304"/>
      <c r="K267" s="306"/>
      <c r="L267" s="307"/>
      <c r="M267" s="308">
        <f t="shared" si="8"/>
        <v>0</v>
      </c>
      <c r="N267" s="309" t="e">
        <f t="shared" si="9"/>
        <v>#DIV/0!</v>
      </c>
      <c r="O267" s="310"/>
      <c r="P267" s="311"/>
      <c r="Q267" s="301" t="s">
        <v>1865</v>
      </c>
      <c r="R267" s="302"/>
      <c r="S267" s="302"/>
      <c r="T267" s="302"/>
      <c r="U267"/>
      <c r="W267" s="53"/>
    </row>
    <row r="268" spans="1:23" ht="12" customHeight="1">
      <c r="A268" s="246" t="s">
        <v>1132</v>
      </c>
      <c r="B268" s="298"/>
      <c r="C268" s="284" t="s">
        <v>1203</v>
      </c>
      <c r="D268" s="283"/>
      <c r="E268" s="285"/>
      <c r="F268" s="286"/>
      <c r="G268" s="283"/>
      <c r="H268" s="283"/>
      <c r="I268" s="283"/>
      <c r="J268" s="285"/>
      <c r="K268" s="287"/>
      <c r="L268" s="280"/>
      <c r="M268" s="281">
        <f t="shared" si="8"/>
        <v>0</v>
      </c>
      <c r="N268" s="282" t="e">
        <f t="shared" si="9"/>
        <v>#DIV/0!</v>
      </c>
      <c r="O268" s="288" t="s">
        <v>1730</v>
      </c>
      <c r="P268" s="283"/>
      <c r="Q268" s="284"/>
      <c r="R268" s="283"/>
      <c r="S268" s="283"/>
      <c r="T268" s="283"/>
      <c r="U268"/>
      <c r="W268" s="53"/>
    </row>
    <row r="269" spans="1:23" ht="12" customHeight="1">
      <c r="A269" s="246" t="s">
        <v>1132</v>
      </c>
      <c r="B269" s="298"/>
      <c r="C269" s="284" t="s">
        <v>1204</v>
      </c>
      <c r="D269" s="283"/>
      <c r="E269" s="285"/>
      <c r="F269" s="286"/>
      <c r="G269" s="283"/>
      <c r="H269" s="283"/>
      <c r="I269" s="283"/>
      <c r="J269" s="285"/>
      <c r="K269" s="287"/>
      <c r="L269" s="280"/>
      <c r="M269" s="281">
        <f t="shared" si="8"/>
        <v>0</v>
      </c>
      <c r="N269" s="282" t="e">
        <f t="shared" si="9"/>
        <v>#DIV/0!</v>
      </c>
      <c r="O269" s="288" t="s">
        <v>1730</v>
      </c>
      <c r="P269" s="283"/>
      <c r="Q269" s="284"/>
      <c r="R269" s="283"/>
      <c r="S269" s="283"/>
      <c r="T269" s="283"/>
      <c r="U269"/>
      <c r="W269" s="53"/>
    </row>
    <row r="270" spans="1:23" ht="12" customHeight="1">
      <c r="A270" s="246" t="s">
        <v>1132</v>
      </c>
      <c r="B270" s="298"/>
      <c r="C270" s="284" t="s">
        <v>1205</v>
      </c>
      <c r="D270" s="283"/>
      <c r="E270" s="285"/>
      <c r="F270" s="286"/>
      <c r="G270" s="283"/>
      <c r="H270" s="283"/>
      <c r="I270" s="283"/>
      <c r="J270" s="285"/>
      <c r="K270" s="287"/>
      <c r="L270" s="280"/>
      <c r="M270" s="281">
        <f t="shared" si="8"/>
        <v>0</v>
      </c>
      <c r="N270" s="282" t="e">
        <f t="shared" si="9"/>
        <v>#DIV/0!</v>
      </c>
      <c r="O270" s="288" t="s">
        <v>1730</v>
      </c>
      <c r="P270" s="283"/>
      <c r="Q270" s="284"/>
      <c r="R270" s="283"/>
      <c r="S270" s="283"/>
      <c r="T270" s="283"/>
      <c r="U270"/>
      <c r="W270" s="53"/>
    </row>
    <row r="271" spans="1:23" ht="12" customHeight="1">
      <c r="A271" s="246" t="s">
        <v>1132</v>
      </c>
      <c r="B271" s="298"/>
      <c r="C271" s="284" t="s">
        <v>1227</v>
      </c>
      <c r="D271" s="283"/>
      <c r="E271" s="285"/>
      <c r="F271" s="286"/>
      <c r="G271" s="283"/>
      <c r="H271" s="283"/>
      <c r="I271" s="283"/>
      <c r="J271" s="285"/>
      <c r="K271" s="287"/>
      <c r="L271" s="280"/>
      <c r="M271" s="281">
        <f t="shared" si="8"/>
        <v>0</v>
      </c>
      <c r="N271" s="282" t="e">
        <f t="shared" si="9"/>
        <v>#DIV/0!</v>
      </c>
      <c r="O271" s="288" t="s">
        <v>1730</v>
      </c>
      <c r="P271" s="283"/>
      <c r="Q271" s="284"/>
      <c r="R271" s="283"/>
      <c r="S271" s="283"/>
      <c r="T271" s="283"/>
      <c r="U271"/>
      <c r="W271" s="53"/>
    </row>
    <row r="272" spans="1:23" ht="12" customHeight="1">
      <c r="A272" s="246" t="s">
        <v>1132</v>
      </c>
      <c r="B272" s="298"/>
      <c r="C272" s="284" t="s">
        <v>1231</v>
      </c>
      <c r="D272" s="283"/>
      <c r="E272" s="285"/>
      <c r="F272" s="286"/>
      <c r="G272" s="283"/>
      <c r="H272" s="283"/>
      <c r="I272" s="283"/>
      <c r="J272" s="285"/>
      <c r="K272" s="287"/>
      <c r="L272" s="280"/>
      <c r="M272" s="281">
        <f t="shared" si="8"/>
        <v>0</v>
      </c>
      <c r="N272" s="282" t="e">
        <f t="shared" si="9"/>
        <v>#DIV/0!</v>
      </c>
      <c r="O272" s="288" t="s">
        <v>1730</v>
      </c>
      <c r="P272" s="283"/>
      <c r="Q272" s="284"/>
      <c r="R272" s="283"/>
      <c r="S272" s="283"/>
      <c r="T272" s="283"/>
      <c r="U272"/>
      <c r="W272" s="53"/>
    </row>
    <row r="273" spans="1:23" ht="12" customHeight="1">
      <c r="A273" s="246" t="s">
        <v>1132</v>
      </c>
      <c r="B273" s="298"/>
      <c r="C273" s="284" t="s">
        <v>1232</v>
      </c>
      <c r="D273" s="283"/>
      <c r="E273" s="285"/>
      <c r="F273" s="286"/>
      <c r="G273" s="283"/>
      <c r="H273" s="283"/>
      <c r="I273" s="283"/>
      <c r="J273" s="285"/>
      <c r="K273" s="287"/>
      <c r="L273" s="280"/>
      <c r="M273" s="281">
        <f t="shared" si="8"/>
        <v>0</v>
      </c>
      <c r="N273" s="282" t="e">
        <f t="shared" si="9"/>
        <v>#DIV/0!</v>
      </c>
      <c r="O273" s="288" t="s">
        <v>1730</v>
      </c>
      <c r="P273" s="283"/>
      <c r="Q273" s="284"/>
      <c r="R273" s="283"/>
      <c r="S273" s="283"/>
      <c r="T273" s="283"/>
      <c r="U273"/>
      <c r="W273" s="53"/>
    </row>
    <row r="274" spans="1:23" ht="12" customHeight="1">
      <c r="A274" s="246" t="s">
        <v>1132</v>
      </c>
      <c r="B274" s="283"/>
      <c r="C274" s="284" t="s">
        <v>1167</v>
      </c>
      <c r="D274" s="283"/>
      <c r="E274" s="285"/>
      <c r="F274" s="286"/>
      <c r="G274" s="283"/>
      <c r="H274" s="283"/>
      <c r="I274" s="283"/>
      <c r="J274" s="285"/>
      <c r="K274" s="287"/>
      <c r="L274" s="280"/>
      <c r="M274" s="281">
        <f t="shared" si="8"/>
        <v>0</v>
      </c>
      <c r="N274" s="282" t="e">
        <f t="shared" si="9"/>
        <v>#DIV/0!</v>
      </c>
      <c r="O274" s="288" t="s">
        <v>1730</v>
      </c>
      <c r="P274" s="283"/>
      <c r="Q274" s="284"/>
      <c r="R274" s="283"/>
      <c r="S274" s="283"/>
      <c r="T274" s="283"/>
      <c r="U274"/>
      <c r="W274" s="53"/>
    </row>
    <row r="275" spans="1:23" ht="12" customHeight="1">
      <c r="A275" s="246" t="s">
        <v>1132</v>
      </c>
      <c r="B275" s="283"/>
      <c r="C275" s="284" t="s">
        <v>1168</v>
      </c>
      <c r="D275" s="283"/>
      <c r="E275" s="285"/>
      <c r="F275" s="286"/>
      <c r="G275" s="283"/>
      <c r="H275" s="283"/>
      <c r="I275" s="283"/>
      <c r="J275" s="285"/>
      <c r="K275" s="287"/>
      <c r="L275" s="280"/>
      <c r="M275" s="281">
        <f t="shared" si="8"/>
        <v>0</v>
      </c>
      <c r="N275" s="282" t="e">
        <f t="shared" si="9"/>
        <v>#DIV/0!</v>
      </c>
      <c r="O275" s="288" t="s">
        <v>1730</v>
      </c>
      <c r="P275" s="283"/>
      <c r="Q275" s="284"/>
      <c r="R275" s="283"/>
      <c r="S275" s="283"/>
      <c r="T275" s="283"/>
      <c r="U275"/>
      <c r="W275" s="53"/>
    </row>
    <row r="276" spans="1:23" ht="12" customHeight="1">
      <c r="A276" s="246" t="s">
        <v>1132</v>
      </c>
      <c r="B276" s="283"/>
      <c r="C276" s="284" t="s">
        <v>1169</v>
      </c>
      <c r="D276" s="283"/>
      <c r="E276" s="285"/>
      <c r="F276" s="286"/>
      <c r="G276" s="283"/>
      <c r="H276" s="283"/>
      <c r="I276" s="283"/>
      <c r="J276" s="285"/>
      <c r="K276" s="287"/>
      <c r="L276" s="280"/>
      <c r="M276" s="281">
        <f t="shared" si="8"/>
        <v>0</v>
      </c>
      <c r="N276" s="282" t="e">
        <f t="shared" si="9"/>
        <v>#DIV/0!</v>
      </c>
      <c r="O276" s="288" t="s">
        <v>1730</v>
      </c>
      <c r="P276" s="283"/>
      <c r="Q276" s="284"/>
      <c r="R276" s="283"/>
      <c r="S276" s="283"/>
      <c r="T276" s="283"/>
      <c r="U276"/>
      <c r="W276" s="53"/>
    </row>
    <row r="277" spans="1:23" ht="12" customHeight="1">
      <c r="A277" s="246" t="s">
        <v>1132</v>
      </c>
      <c r="B277" s="302"/>
      <c r="C277" s="303" t="s">
        <v>406</v>
      </c>
      <c r="D277" s="302"/>
      <c r="E277" s="304"/>
      <c r="F277" s="305"/>
      <c r="G277" s="302"/>
      <c r="H277" s="302"/>
      <c r="I277" s="302"/>
      <c r="J277" s="304"/>
      <c r="K277" s="306"/>
      <c r="L277" s="307"/>
      <c r="M277" s="308">
        <f t="shared" si="8"/>
        <v>0</v>
      </c>
      <c r="N277" s="309" t="e">
        <f t="shared" si="9"/>
        <v>#DIV/0!</v>
      </c>
      <c r="O277" s="310"/>
      <c r="P277" s="311"/>
      <c r="Q277" s="312"/>
      <c r="R277" s="302"/>
      <c r="S277" s="302"/>
      <c r="T277" s="302"/>
      <c r="U277"/>
      <c r="W277" s="53"/>
    </row>
  </sheetData>
  <conditionalFormatting sqref="A3:A277">
    <cfRule type="cellIs" dxfId="59" priority="1" operator="equal">
      <formula>"N"</formula>
    </cfRule>
    <cfRule type="cellIs" dxfId="58" priority="2" operator="equal">
      <formula>"Y"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8"/>
  <sheetViews>
    <sheetView showGridLines="0" workbookViewId="0">
      <pane ySplit="2" topLeftCell="A3" activePane="bottomLeft" state="frozen"/>
      <selection pane="bottomLeft" activeCell="A3" sqref="A3"/>
    </sheetView>
  </sheetViews>
  <sheetFormatPr defaultRowHeight="15"/>
  <cols>
    <col min="1" max="1" width="2.140625" customWidth="1"/>
    <col min="2" max="2" width="2.42578125" customWidth="1"/>
    <col min="3" max="3" width="48.7109375" bestFit="1" customWidth="1"/>
    <col min="4" max="4" width="10" bestFit="1" customWidth="1"/>
    <col min="5" max="5" width="11.140625" bestFit="1" customWidth="1"/>
    <col min="6" max="6" width="4.7109375" customWidth="1"/>
    <col min="7" max="7" width="4.42578125" customWidth="1"/>
    <col min="8" max="8" width="3.5703125" customWidth="1"/>
    <col min="9" max="9" width="2.7109375" customWidth="1"/>
    <col min="10" max="10" width="7" customWidth="1"/>
    <col min="11" max="11" width="4" customWidth="1"/>
    <col min="12" max="12" width="3.5703125" customWidth="1"/>
    <col min="13" max="13" width="4.140625" customWidth="1"/>
    <col min="14" max="14" width="7.140625" customWidth="1"/>
    <col min="18" max="18" width="16.85546875" bestFit="1" customWidth="1"/>
    <col min="19" max="20" width="18.42578125" bestFit="1" customWidth="1"/>
  </cols>
  <sheetData>
    <row r="1" spans="1:20" ht="114" thickBot="1">
      <c r="A1" s="182" t="s">
        <v>1103</v>
      </c>
      <c r="B1" s="183" t="s">
        <v>73</v>
      </c>
      <c r="C1" s="184"/>
      <c r="D1" s="184"/>
      <c r="E1" s="185" t="s">
        <v>331</v>
      </c>
      <c r="F1" s="185" t="s">
        <v>1104</v>
      </c>
      <c r="G1" s="183" t="s">
        <v>1105</v>
      </c>
      <c r="H1" s="182" t="s">
        <v>1106</v>
      </c>
      <c r="I1" s="182" t="s">
        <v>1107</v>
      </c>
      <c r="J1" s="182" t="s">
        <v>1108</v>
      </c>
      <c r="K1" s="182" t="s">
        <v>1109</v>
      </c>
      <c r="L1" s="186" t="s">
        <v>380</v>
      </c>
      <c r="M1" s="187" t="s">
        <v>1110</v>
      </c>
      <c r="N1" s="188" t="s">
        <v>1111</v>
      </c>
      <c r="O1" s="189"/>
      <c r="P1" s="190" t="s">
        <v>1112</v>
      </c>
      <c r="Q1" s="191" t="s">
        <v>1113</v>
      </c>
      <c r="R1" s="192"/>
      <c r="S1" s="192"/>
      <c r="T1" s="192"/>
    </row>
    <row r="2" spans="1:20" ht="13.5" customHeight="1">
      <c r="A2" s="193" t="s">
        <v>626</v>
      </c>
      <c r="B2" s="193" t="s">
        <v>1114</v>
      </c>
      <c r="C2" s="194" t="s">
        <v>303</v>
      </c>
      <c r="D2" s="195" t="s">
        <v>1115</v>
      </c>
      <c r="E2" s="196" t="s">
        <v>1116</v>
      </c>
      <c r="F2" s="196" t="s">
        <v>1117</v>
      </c>
      <c r="G2" s="193" t="s">
        <v>1118</v>
      </c>
      <c r="H2" s="193" t="s">
        <v>1119</v>
      </c>
      <c r="I2" s="193" t="s">
        <v>1120</v>
      </c>
      <c r="J2" s="193" t="s">
        <v>1121</v>
      </c>
      <c r="K2" s="193" t="s">
        <v>1122</v>
      </c>
      <c r="L2" s="193" t="s">
        <v>1123</v>
      </c>
      <c r="M2" s="193" t="s">
        <v>1124</v>
      </c>
      <c r="N2" s="193" t="s">
        <v>1125</v>
      </c>
      <c r="O2" s="197" t="s">
        <v>1126</v>
      </c>
      <c r="P2" s="198" t="s">
        <v>1127</v>
      </c>
      <c r="Q2" s="199" t="s">
        <v>1128</v>
      </c>
      <c r="R2" s="200" t="s">
        <v>1129</v>
      </c>
      <c r="S2" s="200" t="s">
        <v>1130</v>
      </c>
      <c r="T2" s="201" t="s">
        <v>1131</v>
      </c>
    </row>
    <row r="3" spans="1:20" ht="12" customHeight="1">
      <c r="A3" s="39" t="s">
        <v>1132</v>
      </c>
      <c r="B3" s="84"/>
      <c r="C3" s="84" t="s">
        <v>1133</v>
      </c>
      <c r="D3" s="84" t="s">
        <v>564</v>
      </c>
      <c r="E3" s="84" t="s">
        <v>1134</v>
      </c>
      <c r="F3" s="84">
        <v>0</v>
      </c>
      <c r="G3" s="84"/>
      <c r="H3" s="84"/>
      <c r="I3" s="84"/>
      <c r="J3" s="84"/>
      <c r="K3" s="84"/>
      <c r="L3" s="202"/>
      <c r="M3" s="203"/>
      <c r="N3" s="204"/>
      <c r="O3" s="84"/>
      <c r="P3" s="84"/>
      <c r="Q3" s="84"/>
      <c r="R3" s="84"/>
      <c r="S3" s="84"/>
      <c r="T3" s="84"/>
    </row>
    <row r="4" spans="1:20" ht="12" customHeight="1">
      <c r="A4" s="39" t="s">
        <v>1132</v>
      </c>
      <c r="B4" s="84"/>
      <c r="C4" s="84" t="s">
        <v>1135</v>
      </c>
      <c r="D4" s="84" t="s">
        <v>310</v>
      </c>
      <c r="E4" s="84" t="s">
        <v>1134</v>
      </c>
      <c r="F4" s="84">
        <v>0</v>
      </c>
      <c r="G4" s="84"/>
      <c r="H4" s="84"/>
      <c r="I4" s="84"/>
      <c r="J4" s="84"/>
      <c r="K4" s="84"/>
      <c r="L4" s="202"/>
      <c r="M4" s="203"/>
      <c r="N4" s="204"/>
      <c r="O4" s="84"/>
      <c r="P4" s="84"/>
      <c r="Q4" s="84"/>
      <c r="R4" s="84"/>
      <c r="S4" s="84"/>
      <c r="T4" s="84"/>
    </row>
    <row r="5" spans="1:20" ht="12" customHeight="1">
      <c r="A5" s="39" t="s">
        <v>1136</v>
      </c>
      <c r="B5" s="84"/>
      <c r="C5" s="84" t="s">
        <v>1137</v>
      </c>
      <c r="D5" s="84" t="s">
        <v>562</v>
      </c>
      <c r="E5" s="84" t="s">
        <v>1134</v>
      </c>
      <c r="F5" s="84">
        <v>0</v>
      </c>
      <c r="G5" s="84"/>
      <c r="H5" s="84"/>
      <c r="I5" s="84"/>
      <c r="J5" s="84"/>
      <c r="K5" s="84"/>
      <c r="L5" s="202"/>
      <c r="M5" s="203"/>
      <c r="N5" s="204"/>
      <c r="O5" s="84"/>
      <c r="P5" s="84"/>
      <c r="Q5" s="84"/>
      <c r="R5" s="84"/>
      <c r="S5" s="84"/>
      <c r="T5" s="84"/>
    </row>
    <row r="6" spans="1:20" ht="12" customHeight="1">
      <c r="A6" s="69" t="s">
        <v>1132</v>
      </c>
      <c r="B6" s="84"/>
      <c r="C6" s="84" t="s">
        <v>1138</v>
      </c>
      <c r="D6" s="84"/>
      <c r="E6" s="84"/>
      <c r="F6" s="84"/>
      <c r="G6" s="84"/>
      <c r="H6" s="84"/>
      <c r="I6" s="84"/>
      <c r="J6" s="84"/>
      <c r="K6" s="84"/>
      <c r="L6" s="202"/>
      <c r="M6" s="203"/>
      <c r="N6" s="204"/>
      <c r="O6" s="84"/>
      <c r="P6" s="84"/>
      <c r="Q6" s="84"/>
      <c r="R6" s="84"/>
      <c r="S6" s="84"/>
      <c r="T6" s="84"/>
    </row>
    <row r="7" spans="1:20" ht="12" customHeight="1">
      <c r="A7" s="69" t="s">
        <v>1132</v>
      </c>
      <c r="B7" s="84"/>
      <c r="C7" s="84" t="s">
        <v>1139</v>
      </c>
      <c r="D7" s="84"/>
      <c r="E7" s="84"/>
      <c r="F7" s="84"/>
      <c r="G7" s="84"/>
      <c r="H7" s="84"/>
      <c r="I7" s="84"/>
      <c r="J7" s="84"/>
      <c r="K7" s="84"/>
      <c r="L7" s="202"/>
      <c r="M7" s="203"/>
      <c r="N7" s="204"/>
      <c r="O7" s="84"/>
      <c r="P7" s="84"/>
      <c r="Q7" s="84"/>
      <c r="R7" s="84"/>
      <c r="S7" s="84"/>
      <c r="T7" s="84"/>
    </row>
    <row r="8" spans="1:20" ht="12" customHeight="1">
      <c r="A8" s="69" t="s">
        <v>1132</v>
      </c>
      <c r="B8" s="84"/>
      <c r="C8" s="84" t="s">
        <v>1140</v>
      </c>
      <c r="D8" s="84"/>
      <c r="E8" s="84"/>
      <c r="F8" s="84"/>
      <c r="G8" s="84"/>
      <c r="H8" s="84"/>
      <c r="I8" s="84"/>
      <c r="J8" s="84"/>
      <c r="K8" s="84"/>
      <c r="L8" s="202"/>
      <c r="M8" s="203"/>
      <c r="N8" s="204"/>
      <c r="O8" s="84"/>
      <c r="P8" s="84"/>
      <c r="Q8" s="84"/>
      <c r="R8" s="84"/>
      <c r="S8" s="84"/>
      <c r="T8" s="84"/>
    </row>
    <row r="9" spans="1:20" ht="12" customHeight="1">
      <c r="A9" s="69" t="s">
        <v>1132</v>
      </c>
      <c r="B9" s="84"/>
      <c r="C9" s="84" t="s">
        <v>1141</v>
      </c>
      <c r="D9" s="84"/>
      <c r="E9" s="84"/>
      <c r="F9" s="84"/>
      <c r="G9" s="84"/>
      <c r="H9" s="84"/>
      <c r="I9" s="84"/>
      <c r="J9" s="84"/>
      <c r="K9" s="84"/>
      <c r="L9" s="202"/>
      <c r="M9" s="203"/>
      <c r="N9" s="204"/>
      <c r="O9" s="84"/>
      <c r="P9" s="84"/>
      <c r="Q9" s="84"/>
      <c r="R9" s="84"/>
      <c r="S9" s="84"/>
      <c r="T9" s="84"/>
    </row>
    <row r="10" spans="1:20" ht="12" customHeight="1">
      <c r="A10" s="69" t="s">
        <v>1132</v>
      </c>
      <c r="B10" s="84"/>
      <c r="C10" s="84" t="s">
        <v>1142</v>
      </c>
      <c r="D10" s="84"/>
      <c r="E10" s="84"/>
      <c r="F10" s="84"/>
      <c r="G10" s="84"/>
      <c r="H10" s="84"/>
      <c r="I10" s="84"/>
      <c r="J10" s="84"/>
      <c r="K10" s="84"/>
      <c r="L10" s="202"/>
      <c r="M10" s="203"/>
      <c r="N10" s="204"/>
      <c r="O10" s="84"/>
      <c r="P10" s="84"/>
      <c r="Q10" s="84"/>
      <c r="R10" s="84"/>
      <c r="S10" s="84"/>
      <c r="T10" s="84"/>
    </row>
    <row r="11" spans="1:20" ht="12" customHeight="1">
      <c r="A11" s="69" t="s">
        <v>1132</v>
      </c>
      <c r="B11" s="84"/>
      <c r="C11" s="84" t="s">
        <v>1143</v>
      </c>
      <c r="D11" s="84"/>
      <c r="E11" s="84"/>
      <c r="F11" s="84"/>
      <c r="G11" s="84"/>
      <c r="H11" s="84"/>
      <c r="I11" s="84"/>
      <c r="J11" s="84"/>
      <c r="K11" s="84"/>
      <c r="L11" s="202"/>
      <c r="M11" s="203"/>
      <c r="N11" s="204"/>
      <c r="O11" s="84"/>
      <c r="P11" s="84"/>
      <c r="Q11" s="84"/>
      <c r="R11" s="84"/>
      <c r="S11" s="84"/>
      <c r="T11" s="84"/>
    </row>
    <row r="12" spans="1:20" ht="12" customHeight="1">
      <c r="A12" s="69" t="s">
        <v>1132</v>
      </c>
      <c r="B12" s="84"/>
      <c r="C12" s="84" t="s">
        <v>1144</v>
      </c>
      <c r="D12" s="84"/>
      <c r="E12" s="84"/>
      <c r="F12" s="84"/>
      <c r="G12" s="84"/>
      <c r="H12" s="84"/>
      <c r="I12" s="84"/>
      <c r="J12" s="84"/>
      <c r="K12" s="84"/>
      <c r="L12" s="202"/>
      <c r="M12" s="203"/>
      <c r="N12" s="204"/>
      <c r="O12" s="84"/>
      <c r="P12" s="84"/>
      <c r="Q12" s="84"/>
      <c r="R12" s="84"/>
      <c r="S12" s="84"/>
      <c r="T12" s="84"/>
    </row>
    <row r="13" spans="1:20" ht="12" customHeight="1">
      <c r="A13" s="69" t="s">
        <v>1132</v>
      </c>
      <c r="B13" s="84"/>
      <c r="C13" s="84" t="s">
        <v>950</v>
      </c>
      <c r="D13" s="84"/>
      <c r="E13" s="84"/>
      <c r="F13" s="84"/>
      <c r="G13" s="84"/>
      <c r="H13" s="84"/>
      <c r="I13" s="84"/>
      <c r="J13" s="84"/>
      <c r="K13" s="84"/>
      <c r="L13" s="202"/>
      <c r="M13" s="203"/>
      <c r="N13" s="204"/>
      <c r="O13" s="84"/>
      <c r="P13" s="84"/>
      <c r="Q13" s="84"/>
      <c r="R13" s="84"/>
      <c r="S13" s="84"/>
      <c r="T13" s="84"/>
    </row>
    <row r="14" spans="1:20" ht="12" customHeight="1">
      <c r="A14" s="69" t="s">
        <v>1132</v>
      </c>
      <c r="B14" s="84"/>
      <c r="C14" s="84" t="s">
        <v>1145</v>
      </c>
      <c r="D14" s="84"/>
      <c r="E14" s="84"/>
      <c r="F14" s="84"/>
      <c r="G14" s="84"/>
      <c r="H14" s="84"/>
      <c r="I14" s="84"/>
      <c r="J14" s="84"/>
      <c r="K14" s="84"/>
      <c r="L14" s="202"/>
      <c r="M14" s="203"/>
      <c r="N14" s="204"/>
      <c r="O14" s="84"/>
      <c r="P14" s="84"/>
      <c r="Q14" s="84"/>
      <c r="R14" s="84"/>
      <c r="S14" s="84"/>
      <c r="T14" s="84"/>
    </row>
    <row r="15" spans="1:20" ht="12" customHeight="1">
      <c r="A15" s="69" t="s">
        <v>1132</v>
      </c>
      <c r="B15" s="84"/>
      <c r="C15" s="84" t="s">
        <v>1146</v>
      </c>
      <c r="D15" s="84"/>
      <c r="E15" s="84"/>
      <c r="F15" s="84"/>
      <c r="G15" s="84"/>
      <c r="H15" s="84"/>
      <c r="I15" s="84"/>
      <c r="J15" s="84"/>
      <c r="K15" s="84"/>
      <c r="L15" s="202"/>
      <c r="M15" s="203"/>
      <c r="N15" s="204"/>
      <c r="O15" s="84"/>
      <c r="P15" s="84"/>
      <c r="Q15" s="84"/>
      <c r="R15" s="84"/>
      <c r="S15" s="84"/>
      <c r="T15" s="84"/>
    </row>
    <row r="16" spans="1:20" ht="12" customHeight="1">
      <c r="A16" s="69" t="s">
        <v>1132</v>
      </c>
      <c r="B16" s="84"/>
      <c r="C16" s="84" t="s">
        <v>951</v>
      </c>
      <c r="D16" s="84"/>
      <c r="E16" s="84"/>
      <c r="F16" s="84"/>
      <c r="G16" s="84"/>
      <c r="H16" s="84"/>
      <c r="I16" s="84"/>
      <c r="J16" s="84"/>
      <c r="K16" s="84"/>
      <c r="L16" s="202"/>
      <c r="M16" s="203"/>
      <c r="N16" s="204"/>
      <c r="O16" s="84"/>
      <c r="P16" s="84"/>
      <c r="Q16" s="84"/>
      <c r="R16" s="84"/>
      <c r="S16" s="84"/>
      <c r="T16" s="84"/>
    </row>
    <row r="17" spans="1:20" ht="12" customHeight="1">
      <c r="A17" s="69" t="s">
        <v>1132</v>
      </c>
      <c r="B17" s="84"/>
      <c r="C17" s="84" t="s">
        <v>1147</v>
      </c>
      <c r="D17" s="84"/>
      <c r="E17" s="84"/>
      <c r="F17" s="84"/>
      <c r="G17" s="84"/>
      <c r="H17" s="84"/>
      <c r="I17" s="84"/>
      <c r="J17" s="84"/>
      <c r="K17" s="84"/>
      <c r="L17" s="202"/>
      <c r="M17" s="203"/>
      <c r="N17" s="204"/>
      <c r="O17" s="84"/>
      <c r="P17" s="84"/>
      <c r="Q17" s="84"/>
      <c r="R17" s="84"/>
      <c r="S17" s="84"/>
      <c r="T17" s="84"/>
    </row>
    <row r="18" spans="1:20" ht="12" customHeight="1">
      <c r="A18" s="69" t="s">
        <v>1132</v>
      </c>
      <c r="B18" s="84"/>
      <c r="C18" s="84" t="s">
        <v>952</v>
      </c>
      <c r="D18" s="84"/>
      <c r="E18" s="84"/>
      <c r="F18" s="84"/>
      <c r="G18" s="84"/>
      <c r="H18" s="84"/>
      <c r="I18" s="84"/>
      <c r="J18" s="84"/>
      <c r="K18" s="84"/>
      <c r="L18" s="202"/>
      <c r="M18" s="203"/>
      <c r="N18" s="204"/>
      <c r="O18" s="84"/>
      <c r="P18" s="84"/>
      <c r="Q18" s="84"/>
      <c r="R18" s="84"/>
      <c r="S18" s="84"/>
      <c r="T18" s="84"/>
    </row>
    <row r="19" spans="1:20" ht="12" customHeight="1">
      <c r="A19" s="69" t="s">
        <v>1132</v>
      </c>
      <c r="B19" s="84"/>
      <c r="C19" s="84" t="s">
        <v>92</v>
      </c>
      <c r="D19" s="84"/>
      <c r="E19" s="84"/>
      <c r="F19" s="84"/>
      <c r="G19" s="84"/>
      <c r="H19" s="84"/>
      <c r="I19" s="84"/>
      <c r="J19" s="84"/>
      <c r="K19" s="84"/>
      <c r="L19" s="202"/>
      <c r="M19" s="203"/>
      <c r="N19" s="204"/>
      <c r="O19" s="84"/>
      <c r="P19" s="84"/>
      <c r="Q19" s="84"/>
      <c r="R19" s="84"/>
      <c r="S19" s="84"/>
      <c r="T19" s="84"/>
    </row>
    <row r="20" spans="1:20" ht="12" customHeight="1">
      <c r="A20" s="69" t="s">
        <v>1132</v>
      </c>
      <c r="B20" s="84"/>
      <c r="C20" s="84" t="s">
        <v>1148</v>
      </c>
      <c r="D20" s="84"/>
      <c r="E20" s="84"/>
      <c r="F20" s="84"/>
      <c r="G20" s="84"/>
      <c r="H20" s="84"/>
      <c r="I20" s="84"/>
      <c r="J20" s="84"/>
      <c r="K20" s="84"/>
      <c r="L20" s="202"/>
      <c r="M20" s="203"/>
      <c r="N20" s="204"/>
      <c r="O20" s="84"/>
      <c r="P20" s="84"/>
      <c r="Q20" s="84"/>
      <c r="R20" s="84"/>
      <c r="S20" s="84"/>
      <c r="T20" s="84"/>
    </row>
    <row r="21" spans="1:20" ht="12" customHeight="1">
      <c r="A21" s="69" t="s">
        <v>1132</v>
      </c>
      <c r="B21" s="84"/>
      <c r="C21" s="84" t="s">
        <v>1149</v>
      </c>
      <c r="D21" s="84"/>
      <c r="E21" s="84"/>
      <c r="F21" s="84"/>
      <c r="G21" s="84"/>
      <c r="H21" s="84"/>
      <c r="I21" s="84"/>
      <c r="J21" s="84"/>
      <c r="K21" s="84"/>
      <c r="L21" s="202"/>
      <c r="M21" s="203"/>
      <c r="N21" s="204"/>
      <c r="O21" s="84"/>
      <c r="P21" s="84"/>
      <c r="Q21" s="84"/>
      <c r="R21" s="84"/>
      <c r="S21" s="84"/>
      <c r="T21" s="84"/>
    </row>
    <row r="22" spans="1:20" ht="12" customHeight="1">
      <c r="A22" s="69" t="s">
        <v>1132</v>
      </c>
      <c r="B22" s="84"/>
      <c r="C22" s="84" t="s">
        <v>1150</v>
      </c>
      <c r="D22" s="84"/>
      <c r="E22" s="84"/>
      <c r="F22" s="84"/>
      <c r="G22" s="84"/>
      <c r="H22" s="84"/>
      <c r="I22" s="84"/>
      <c r="J22" s="84"/>
      <c r="K22" s="84"/>
      <c r="L22" s="202"/>
      <c r="M22" s="203"/>
      <c r="N22" s="204"/>
      <c r="O22" s="84"/>
      <c r="P22" s="84"/>
      <c r="Q22" s="84"/>
      <c r="R22" s="84"/>
      <c r="S22" s="84"/>
      <c r="T22" s="84"/>
    </row>
    <row r="23" spans="1:20" ht="12" customHeight="1">
      <c r="A23" s="69" t="s">
        <v>1132</v>
      </c>
      <c r="B23" s="84"/>
      <c r="C23" s="84" t="s">
        <v>954</v>
      </c>
      <c r="D23" s="84"/>
      <c r="E23" s="84"/>
      <c r="F23" s="84"/>
      <c r="G23" s="84"/>
      <c r="H23" s="84"/>
      <c r="I23" s="84"/>
      <c r="J23" s="84"/>
      <c r="K23" s="84"/>
      <c r="L23" s="202"/>
      <c r="M23" s="203"/>
      <c r="N23" s="204"/>
      <c r="O23" s="84"/>
      <c r="P23" s="84"/>
      <c r="Q23" s="84"/>
      <c r="R23" s="84"/>
      <c r="S23" s="84"/>
      <c r="T23" s="84"/>
    </row>
    <row r="24" spans="1:20" ht="12" customHeight="1">
      <c r="A24" s="69" t="s">
        <v>1132</v>
      </c>
      <c r="B24" s="84"/>
      <c r="C24" s="84" t="s">
        <v>1151</v>
      </c>
      <c r="D24" s="84"/>
      <c r="E24" s="84"/>
      <c r="F24" s="84"/>
      <c r="G24" s="84"/>
      <c r="H24" s="84"/>
      <c r="I24" s="84"/>
      <c r="J24" s="84"/>
      <c r="K24" s="84"/>
      <c r="L24" s="202"/>
      <c r="M24" s="203"/>
      <c r="N24" s="204"/>
      <c r="O24" s="84"/>
      <c r="P24" s="84"/>
      <c r="Q24" s="84"/>
      <c r="R24" s="84"/>
      <c r="S24" s="84"/>
      <c r="T24" s="84"/>
    </row>
    <row r="25" spans="1:20" ht="12" customHeight="1">
      <c r="A25" s="69" t="s">
        <v>1132</v>
      </c>
      <c r="B25" s="84"/>
      <c r="C25" s="84" t="s">
        <v>1152</v>
      </c>
      <c r="D25" s="84"/>
      <c r="E25" s="84"/>
      <c r="F25" s="84"/>
      <c r="G25" s="84"/>
      <c r="H25" s="84"/>
      <c r="I25" s="84"/>
      <c r="J25" s="84"/>
      <c r="K25" s="84"/>
      <c r="L25" s="202"/>
      <c r="M25" s="203"/>
      <c r="N25" s="204"/>
      <c r="O25" s="84"/>
      <c r="P25" s="84"/>
      <c r="Q25" s="84"/>
      <c r="R25" s="84"/>
      <c r="S25" s="84"/>
      <c r="T25" s="84"/>
    </row>
    <row r="26" spans="1:20" ht="12" customHeight="1">
      <c r="A26" s="69" t="s">
        <v>1132</v>
      </c>
      <c r="B26" s="84"/>
      <c r="C26" s="84" t="s">
        <v>955</v>
      </c>
      <c r="D26" s="84"/>
      <c r="E26" s="84"/>
      <c r="F26" s="84"/>
      <c r="G26" s="84"/>
      <c r="H26" s="84"/>
      <c r="I26" s="84"/>
      <c r="J26" s="84"/>
      <c r="K26" s="84"/>
      <c r="L26" s="202"/>
      <c r="M26" s="203"/>
      <c r="N26" s="204"/>
      <c r="O26" s="84"/>
      <c r="P26" s="84"/>
      <c r="Q26" s="84"/>
      <c r="R26" s="84"/>
      <c r="S26" s="84"/>
      <c r="T26" s="84"/>
    </row>
    <row r="27" spans="1:20" ht="12" customHeight="1">
      <c r="A27" s="69" t="s">
        <v>1132</v>
      </c>
      <c r="B27" s="19"/>
      <c r="C27" s="84" t="s">
        <v>1153</v>
      </c>
      <c r="D27" s="19"/>
      <c r="E27" s="19"/>
      <c r="F27" s="19"/>
      <c r="G27" s="19"/>
      <c r="H27" s="19"/>
      <c r="I27" s="19"/>
      <c r="J27" s="19"/>
      <c r="K27" s="19"/>
      <c r="L27" s="205"/>
      <c r="M27" s="206"/>
      <c r="N27" s="207"/>
      <c r="O27" s="19"/>
      <c r="P27" s="19"/>
      <c r="Q27" s="19"/>
      <c r="R27" s="19"/>
      <c r="S27" s="19"/>
      <c r="T27" s="19"/>
    </row>
    <row r="28" spans="1:20" ht="12" customHeight="1">
      <c r="A28" s="69" t="s">
        <v>1132</v>
      </c>
      <c r="B28" s="19"/>
      <c r="C28" s="84" t="s">
        <v>1154</v>
      </c>
      <c r="D28" s="19"/>
      <c r="E28" s="19"/>
      <c r="F28" s="19"/>
      <c r="G28" s="19"/>
      <c r="H28" s="19"/>
      <c r="I28" s="19"/>
      <c r="J28" s="19"/>
      <c r="K28" s="19"/>
      <c r="L28" s="205"/>
      <c r="M28" s="206"/>
      <c r="N28" s="207"/>
      <c r="O28" s="19"/>
      <c r="P28" s="19"/>
      <c r="Q28" s="19"/>
      <c r="R28" s="19"/>
      <c r="S28" s="19"/>
      <c r="T28" s="19"/>
    </row>
    <row r="29" spans="1:20" ht="12" customHeight="1">
      <c r="A29" s="69" t="s">
        <v>1132</v>
      </c>
      <c r="B29" s="19"/>
      <c r="C29" s="84" t="s">
        <v>1155</v>
      </c>
      <c r="D29" s="19"/>
      <c r="E29" s="19"/>
      <c r="F29" s="19"/>
      <c r="G29" s="19"/>
      <c r="H29" s="19"/>
      <c r="I29" s="19"/>
      <c r="J29" s="19"/>
      <c r="K29" s="19"/>
      <c r="L29" s="205"/>
      <c r="M29" s="206"/>
      <c r="N29" s="207"/>
      <c r="O29" s="19"/>
      <c r="P29" s="19"/>
      <c r="Q29" s="19"/>
      <c r="R29" s="19"/>
      <c r="S29" s="19"/>
      <c r="T29" s="19"/>
    </row>
    <row r="30" spans="1:20" ht="12" customHeight="1">
      <c r="A30" s="69" t="s">
        <v>1132</v>
      </c>
      <c r="B30" s="19"/>
      <c r="C30" s="84" t="s">
        <v>956</v>
      </c>
      <c r="D30" s="19"/>
      <c r="E30" s="19"/>
      <c r="F30" s="19"/>
      <c r="G30" s="19"/>
      <c r="H30" s="19"/>
      <c r="I30" s="19"/>
      <c r="J30" s="19"/>
      <c r="K30" s="19"/>
      <c r="L30" s="205"/>
      <c r="M30" s="206"/>
      <c r="N30" s="207"/>
      <c r="O30" s="19"/>
      <c r="P30" s="19"/>
      <c r="Q30" s="19"/>
      <c r="R30" s="19"/>
      <c r="S30" s="19"/>
      <c r="T30" s="19"/>
    </row>
    <row r="31" spans="1:20" ht="12" customHeight="1">
      <c r="A31" s="69" t="s">
        <v>1132</v>
      </c>
      <c r="B31" s="19"/>
      <c r="C31" s="84" t="s">
        <v>1156</v>
      </c>
      <c r="D31" s="19"/>
      <c r="E31" s="19"/>
      <c r="F31" s="19"/>
      <c r="G31" s="19"/>
      <c r="H31" s="19"/>
      <c r="I31" s="19"/>
      <c r="J31" s="19"/>
      <c r="K31" s="19"/>
      <c r="L31" s="205"/>
      <c r="M31" s="206"/>
      <c r="N31" s="207"/>
      <c r="O31" s="19"/>
      <c r="P31" s="19"/>
      <c r="Q31" s="19"/>
      <c r="R31" s="19"/>
      <c r="S31" s="19"/>
      <c r="T31" s="19"/>
    </row>
    <row r="32" spans="1:20" ht="12" customHeight="1">
      <c r="A32" s="69" t="s">
        <v>1132</v>
      </c>
      <c r="B32" s="19"/>
      <c r="C32" s="84" t="s">
        <v>958</v>
      </c>
      <c r="D32" s="19"/>
      <c r="E32" s="19"/>
      <c r="F32" s="19"/>
      <c r="G32" s="19"/>
      <c r="H32" s="19"/>
      <c r="I32" s="19"/>
      <c r="J32" s="19"/>
      <c r="K32" s="19"/>
      <c r="L32" s="205"/>
      <c r="M32" s="206"/>
      <c r="N32" s="207"/>
      <c r="O32" s="19"/>
      <c r="P32" s="19"/>
      <c r="Q32" s="19"/>
      <c r="R32" s="19"/>
      <c r="S32" s="19"/>
      <c r="T32" s="19"/>
    </row>
    <row r="33" spans="1:20" ht="12" customHeight="1">
      <c r="A33" s="69" t="s">
        <v>1132</v>
      </c>
      <c r="B33" s="19"/>
      <c r="C33" s="84" t="s">
        <v>1157</v>
      </c>
      <c r="D33" s="19"/>
      <c r="E33" s="19"/>
      <c r="F33" s="19"/>
      <c r="G33" s="19"/>
      <c r="H33" s="19"/>
      <c r="I33" s="19"/>
      <c r="J33" s="19"/>
      <c r="K33" s="19"/>
      <c r="L33" s="205"/>
      <c r="M33" s="206"/>
      <c r="N33" s="207"/>
      <c r="O33" s="19"/>
      <c r="P33" s="19"/>
      <c r="Q33" s="19"/>
      <c r="R33" s="19"/>
      <c r="S33" s="19"/>
      <c r="T33" s="19"/>
    </row>
    <row r="34" spans="1:20" ht="12" customHeight="1">
      <c r="A34" s="69" t="s">
        <v>1132</v>
      </c>
      <c r="B34" s="19"/>
      <c r="C34" s="84" t="s">
        <v>1158</v>
      </c>
      <c r="D34" s="19"/>
      <c r="E34" s="19"/>
      <c r="F34" s="19"/>
      <c r="G34" s="19"/>
      <c r="H34" s="19"/>
      <c r="I34" s="19"/>
      <c r="J34" s="19"/>
      <c r="K34" s="19"/>
      <c r="L34" s="205"/>
      <c r="M34" s="206"/>
      <c r="N34" s="207"/>
      <c r="O34" s="19"/>
      <c r="P34" s="19"/>
      <c r="Q34" s="19"/>
      <c r="R34" s="19"/>
      <c r="S34" s="19"/>
      <c r="T34" s="19"/>
    </row>
    <row r="35" spans="1:20" ht="12" customHeight="1">
      <c r="A35" s="69" t="s">
        <v>1132</v>
      </c>
      <c r="B35" s="19"/>
      <c r="C35" s="84" t="s">
        <v>1159</v>
      </c>
      <c r="D35" s="19"/>
      <c r="E35" s="19"/>
      <c r="F35" s="19"/>
      <c r="G35" s="19"/>
      <c r="H35" s="19"/>
      <c r="I35" s="19"/>
      <c r="J35" s="19"/>
      <c r="K35" s="19"/>
      <c r="L35" s="205"/>
      <c r="M35" s="206"/>
      <c r="N35" s="207"/>
      <c r="O35" s="19"/>
      <c r="P35" s="19"/>
      <c r="Q35" s="19"/>
      <c r="R35" s="19"/>
      <c r="S35" s="19"/>
      <c r="T35" s="19"/>
    </row>
    <row r="36" spans="1:20" ht="12" customHeight="1">
      <c r="A36" s="69" t="s">
        <v>1132</v>
      </c>
      <c r="B36" s="19"/>
      <c r="C36" s="84" t="s">
        <v>1160</v>
      </c>
      <c r="D36" s="19"/>
      <c r="E36" s="19"/>
      <c r="F36" s="19"/>
      <c r="G36" s="19"/>
      <c r="H36" s="19"/>
      <c r="I36" s="19"/>
      <c r="J36" s="19"/>
      <c r="K36" s="19"/>
      <c r="L36" s="205"/>
      <c r="M36" s="206"/>
      <c r="N36" s="207"/>
      <c r="O36" s="19"/>
      <c r="P36" s="19"/>
      <c r="Q36" s="19"/>
      <c r="R36" s="19"/>
      <c r="S36" s="19"/>
      <c r="T36" s="19"/>
    </row>
    <row r="37" spans="1:20" ht="12" customHeight="1">
      <c r="A37" s="69" t="s">
        <v>1132</v>
      </c>
      <c r="B37" s="19"/>
      <c r="C37" s="84" t="s">
        <v>962</v>
      </c>
      <c r="D37" s="19"/>
      <c r="E37" s="19"/>
      <c r="F37" s="19"/>
      <c r="G37" s="19"/>
      <c r="H37" s="19"/>
      <c r="I37" s="19"/>
      <c r="J37" s="19"/>
      <c r="K37" s="19"/>
      <c r="L37" s="205"/>
      <c r="M37" s="206"/>
      <c r="N37" s="207"/>
      <c r="O37" s="19"/>
      <c r="P37" s="19"/>
      <c r="Q37" s="19"/>
      <c r="R37" s="19"/>
      <c r="S37" s="19"/>
      <c r="T37" s="19"/>
    </row>
    <row r="38" spans="1:20" ht="12" customHeight="1">
      <c r="A38" s="69" t="s">
        <v>1132</v>
      </c>
      <c r="B38" s="19"/>
      <c r="C38" s="84" t="s">
        <v>1161</v>
      </c>
      <c r="D38" s="19"/>
      <c r="E38" s="19"/>
      <c r="F38" s="19"/>
      <c r="G38" s="19"/>
      <c r="H38" s="19"/>
      <c r="I38" s="19"/>
      <c r="J38" s="19"/>
      <c r="K38" s="19"/>
      <c r="L38" s="205"/>
      <c r="M38" s="206"/>
      <c r="N38" s="207"/>
      <c r="O38" s="19"/>
      <c r="P38" s="19"/>
      <c r="Q38" s="19"/>
      <c r="R38" s="19"/>
      <c r="S38" s="19"/>
      <c r="T38" s="19"/>
    </row>
    <row r="39" spans="1:20" ht="12" customHeight="1">
      <c r="A39" s="69" t="s">
        <v>1132</v>
      </c>
      <c r="B39" s="19"/>
      <c r="C39" s="84" t="s">
        <v>1162</v>
      </c>
      <c r="D39" s="19"/>
      <c r="E39" s="19"/>
      <c r="F39" s="19"/>
      <c r="G39" s="19"/>
      <c r="H39" s="19"/>
      <c r="I39" s="19"/>
      <c r="J39" s="19"/>
      <c r="K39" s="19"/>
      <c r="L39" s="205"/>
      <c r="M39" s="206"/>
      <c r="N39" s="207"/>
      <c r="O39" s="19"/>
      <c r="P39" s="19"/>
      <c r="Q39" s="19"/>
      <c r="R39" s="19"/>
      <c r="S39" s="19"/>
      <c r="T39" s="19"/>
    </row>
    <row r="40" spans="1:20" ht="12" customHeight="1">
      <c r="A40" s="69" t="s">
        <v>1132</v>
      </c>
      <c r="B40" s="19"/>
      <c r="C40" s="84" t="s">
        <v>963</v>
      </c>
      <c r="D40" s="19"/>
      <c r="E40" s="19"/>
      <c r="F40" s="19"/>
      <c r="G40" s="19"/>
      <c r="H40" s="19"/>
      <c r="I40" s="19"/>
      <c r="J40" s="19"/>
      <c r="K40" s="19"/>
      <c r="L40" s="205"/>
      <c r="M40" s="206"/>
      <c r="N40" s="207"/>
      <c r="O40" s="19"/>
      <c r="P40" s="19"/>
      <c r="Q40" s="19"/>
      <c r="R40" s="19"/>
      <c r="S40" s="19"/>
      <c r="T40" s="19"/>
    </row>
    <row r="41" spans="1:20" ht="12" customHeight="1">
      <c r="A41" s="69" t="s">
        <v>1132</v>
      </c>
      <c r="B41" s="19"/>
      <c r="C41" s="84" t="s">
        <v>1163</v>
      </c>
      <c r="D41" s="19"/>
      <c r="E41" s="19"/>
      <c r="F41" s="19"/>
      <c r="G41" s="19"/>
      <c r="H41" s="19"/>
      <c r="I41" s="19"/>
      <c r="J41" s="19"/>
      <c r="K41" s="19"/>
      <c r="L41" s="205"/>
      <c r="M41" s="206"/>
      <c r="N41" s="207"/>
      <c r="O41" s="19"/>
      <c r="P41" s="19"/>
      <c r="Q41" s="19"/>
      <c r="R41" s="19"/>
      <c r="S41" s="19"/>
      <c r="T41" s="19"/>
    </row>
    <row r="42" spans="1:20" ht="12" customHeight="1">
      <c r="A42" s="69" t="s">
        <v>1132</v>
      </c>
      <c r="B42" s="19"/>
      <c r="C42" s="84" t="s">
        <v>1089</v>
      </c>
      <c r="D42" s="19"/>
      <c r="E42" s="19"/>
      <c r="F42" s="19"/>
      <c r="G42" s="19"/>
      <c r="H42" s="19"/>
      <c r="I42" s="19"/>
      <c r="J42" s="19"/>
      <c r="K42" s="19"/>
      <c r="L42" s="205"/>
      <c r="M42" s="206"/>
      <c r="N42" s="207"/>
      <c r="O42" s="19"/>
      <c r="P42" s="19"/>
      <c r="Q42" s="19"/>
      <c r="R42" s="19"/>
      <c r="S42" s="19"/>
      <c r="T42" s="19"/>
    </row>
    <row r="43" spans="1:20" ht="12" customHeight="1">
      <c r="A43" s="69" t="s">
        <v>1132</v>
      </c>
      <c r="B43" s="19"/>
      <c r="C43" s="84" t="s">
        <v>1164</v>
      </c>
      <c r="D43" s="19"/>
      <c r="E43" s="19"/>
      <c r="F43" s="19"/>
      <c r="G43" s="19"/>
      <c r="H43" s="19"/>
      <c r="I43" s="19"/>
      <c r="J43" s="19"/>
      <c r="K43" s="19"/>
      <c r="L43" s="205"/>
      <c r="M43" s="206"/>
      <c r="N43" s="207"/>
      <c r="O43" s="19"/>
      <c r="P43" s="19"/>
      <c r="Q43" s="19"/>
      <c r="R43" s="19"/>
      <c r="S43" s="19"/>
      <c r="T43" s="19"/>
    </row>
    <row r="44" spans="1:20" ht="12" customHeight="1">
      <c r="A44" s="69" t="s">
        <v>1132</v>
      </c>
      <c r="B44" s="19"/>
      <c r="C44" s="84" t="s">
        <v>964</v>
      </c>
      <c r="D44" s="19"/>
      <c r="E44" s="19"/>
      <c r="F44" s="19"/>
      <c r="G44" s="19"/>
      <c r="H44" s="19"/>
      <c r="I44" s="19"/>
      <c r="J44" s="19"/>
      <c r="K44" s="19"/>
      <c r="L44" s="205"/>
      <c r="M44" s="206"/>
      <c r="N44" s="207"/>
      <c r="O44" s="19"/>
      <c r="P44" s="19"/>
      <c r="Q44" s="19"/>
      <c r="R44" s="19"/>
      <c r="S44" s="19"/>
      <c r="T44" s="19"/>
    </row>
    <row r="45" spans="1:20" ht="12" customHeight="1">
      <c r="A45" s="69" t="s">
        <v>1132</v>
      </c>
      <c r="B45" s="19"/>
      <c r="C45" s="84" t="s">
        <v>1165</v>
      </c>
      <c r="D45" s="19"/>
      <c r="E45" s="19"/>
      <c r="F45" s="19"/>
      <c r="G45" s="19"/>
      <c r="H45" s="19"/>
      <c r="I45" s="19"/>
      <c r="J45" s="19"/>
      <c r="K45" s="19"/>
      <c r="L45" s="205"/>
      <c r="M45" s="206"/>
      <c r="N45" s="207"/>
      <c r="O45" s="19"/>
      <c r="P45" s="19"/>
      <c r="Q45" s="19"/>
      <c r="R45" s="19"/>
      <c r="S45" s="19"/>
      <c r="T45" s="19"/>
    </row>
    <row r="46" spans="1:20" ht="12" customHeight="1">
      <c r="A46" s="69" t="s">
        <v>1132</v>
      </c>
      <c r="B46" s="19"/>
      <c r="C46" s="84" t="s">
        <v>77</v>
      </c>
      <c r="D46" s="19"/>
      <c r="E46" s="19"/>
      <c r="F46" s="19"/>
      <c r="G46" s="19"/>
      <c r="H46" s="19"/>
      <c r="I46" s="19"/>
      <c r="J46" s="19"/>
      <c r="K46" s="19"/>
      <c r="L46" s="205"/>
      <c r="M46" s="206"/>
      <c r="N46" s="207"/>
      <c r="O46" s="19"/>
      <c r="P46" s="19"/>
      <c r="Q46" s="19"/>
      <c r="R46" s="19"/>
      <c r="S46" s="19"/>
      <c r="T46" s="19"/>
    </row>
    <row r="47" spans="1:20" ht="12" customHeight="1">
      <c r="A47" s="69" t="s">
        <v>1132</v>
      </c>
      <c r="B47" s="19"/>
      <c r="C47" s="84" t="s">
        <v>966</v>
      </c>
      <c r="D47" s="19"/>
      <c r="E47" s="19"/>
      <c r="F47" s="19"/>
      <c r="G47" s="19"/>
      <c r="H47" s="19"/>
      <c r="I47" s="19"/>
      <c r="J47" s="19"/>
      <c r="K47" s="19"/>
      <c r="L47" s="205"/>
      <c r="M47" s="206"/>
      <c r="N47" s="207"/>
      <c r="O47" s="19"/>
      <c r="P47" s="19"/>
      <c r="Q47" s="19"/>
      <c r="R47" s="19"/>
      <c r="S47" s="19"/>
      <c r="T47" s="19"/>
    </row>
    <row r="48" spans="1:20" ht="12" customHeight="1">
      <c r="A48" s="69" t="s">
        <v>1132</v>
      </c>
      <c r="B48" s="19"/>
      <c r="C48" s="84" t="s">
        <v>30</v>
      </c>
      <c r="D48" s="19"/>
      <c r="E48" s="19"/>
      <c r="F48" s="19"/>
      <c r="G48" s="19"/>
      <c r="H48" s="19"/>
      <c r="I48" s="19"/>
      <c r="J48" s="19"/>
      <c r="K48" s="19"/>
      <c r="L48" s="205"/>
      <c r="M48" s="206"/>
      <c r="N48" s="207"/>
      <c r="O48" s="19"/>
      <c r="P48" s="19"/>
      <c r="Q48" s="19"/>
      <c r="R48" s="19"/>
      <c r="S48" s="19"/>
      <c r="T48" s="19"/>
    </row>
    <row r="49" spans="1:20" ht="12" customHeight="1">
      <c r="A49" s="69" t="s">
        <v>1132</v>
      </c>
      <c r="B49" s="19"/>
      <c r="C49" s="84" t="s">
        <v>1166</v>
      </c>
      <c r="D49" s="19"/>
      <c r="E49" s="19"/>
      <c r="F49" s="19"/>
      <c r="G49" s="19"/>
      <c r="H49" s="19"/>
      <c r="I49" s="19"/>
      <c r="J49" s="19"/>
      <c r="K49" s="19"/>
      <c r="L49" s="205"/>
      <c r="M49" s="206"/>
      <c r="N49" s="207"/>
      <c r="O49" s="19"/>
      <c r="P49" s="19"/>
      <c r="Q49" s="19"/>
      <c r="R49" s="19"/>
      <c r="S49" s="19"/>
      <c r="T49" s="19"/>
    </row>
    <row r="50" spans="1:20" ht="12" customHeight="1">
      <c r="A50" s="69" t="s">
        <v>1132</v>
      </c>
      <c r="B50" s="19"/>
      <c r="C50" s="84" t="s">
        <v>967</v>
      </c>
      <c r="D50" s="19"/>
      <c r="E50" s="19"/>
      <c r="F50" s="19"/>
      <c r="G50" s="19"/>
      <c r="H50" s="19"/>
      <c r="I50" s="19"/>
      <c r="J50" s="19"/>
      <c r="K50" s="19"/>
      <c r="L50" s="205"/>
      <c r="M50" s="206"/>
      <c r="N50" s="207"/>
      <c r="O50" s="19"/>
      <c r="P50" s="19"/>
      <c r="Q50" s="19"/>
      <c r="R50" s="19"/>
      <c r="S50" s="19"/>
      <c r="T50" s="19"/>
    </row>
    <row r="51" spans="1:20" ht="12" customHeight="1">
      <c r="A51" s="69" t="s">
        <v>1132</v>
      </c>
      <c r="B51" s="19"/>
      <c r="C51" s="84" t="s">
        <v>1167</v>
      </c>
      <c r="D51" s="19"/>
      <c r="E51" s="19"/>
      <c r="F51" s="19"/>
      <c r="G51" s="19"/>
      <c r="H51" s="19"/>
      <c r="I51" s="19"/>
      <c r="J51" s="19"/>
      <c r="K51" s="19"/>
      <c r="L51" s="205"/>
      <c r="M51" s="206"/>
      <c r="N51" s="207"/>
      <c r="O51" s="19"/>
      <c r="P51" s="19"/>
      <c r="Q51" s="19"/>
      <c r="R51" s="19"/>
      <c r="S51" s="19"/>
      <c r="T51" s="19"/>
    </row>
    <row r="52" spans="1:20" ht="12" customHeight="1">
      <c r="A52" s="69" t="s">
        <v>1132</v>
      </c>
      <c r="B52" s="19"/>
      <c r="C52" s="84" t="s">
        <v>969</v>
      </c>
      <c r="D52" s="19"/>
      <c r="E52" s="19"/>
      <c r="F52" s="19"/>
      <c r="G52" s="19"/>
      <c r="H52" s="19"/>
      <c r="I52" s="19"/>
      <c r="J52" s="19"/>
      <c r="K52" s="19"/>
      <c r="L52" s="205"/>
      <c r="M52" s="206"/>
      <c r="N52" s="207"/>
      <c r="O52" s="19"/>
      <c r="P52" s="19"/>
      <c r="Q52" s="19"/>
      <c r="R52" s="19"/>
      <c r="S52" s="19"/>
      <c r="T52" s="19"/>
    </row>
    <row r="53" spans="1:20" ht="12" customHeight="1">
      <c r="A53" s="69" t="s">
        <v>1132</v>
      </c>
      <c r="B53" s="19"/>
      <c r="C53" s="84" t="s">
        <v>1168</v>
      </c>
      <c r="D53" s="19"/>
      <c r="E53" s="19"/>
      <c r="F53" s="19"/>
      <c r="G53" s="19"/>
      <c r="H53" s="19"/>
      <c r="I53" s="19"/>
      <c r="J53" s="19"/>
      <c r="K53" s="19"/>
      <c r="L53" s="205"/>
      <c r="M53" s="206"/>
      <c r="N53" s="207"/>
      <c r="O53" s="19"/>
      <c r="P53" s="19"/>
      <c r="Q53" s="19"/>
      <c r="R53" s="19"/>
      <c r="S53" s="19"/>
      <c r="T53" s="19"/>
    </row>
    <row r="54" spans="1:20" ht="12" customHeight="1">
      <c r="A54" s="69" t="s">
        <v>1132</v>
      </c>
      <c r="B54" s="19"/>
      <c r="C54" s="84" t="s">
        <v>1169</v>
      </c>
      <c r="D54" s="19"/>
      <c r="E54" s="19"/>
      <c r="F54" s="19"/>
      <c r="G54" s="19"/>
      <c r="H54" s="19"/>
      <c r="I54" s="19"/>
      <c r="J54" s="19"/>
      <c r="K54" s="19"/>
      <c r="L54" s="205"/>
      <c r="M54" s="206"/>
      <c r="N54" s="207"/>
      <c r="O54" s="19"/>
      <c r="P54" s="19"/>
      <c r="Q54" s="19"/>
      <c r="R54" s="19"/>
      <c r="S54" s="19"/>
      <c r="T54" s="19"/>
    </row>
    <row r="55" spans="1:20" ht="12" customHeight="1">
      <c r="A55" s="69" t="s">
        <v>1132</v>
      </c>
      <c r="B55" s="19"/>
      <c r="C55" s="84" t="s">
        <v>1170</v>
      </c>
      <c r="D55" s="19"/>
      <c r="E55" s="19"/>
      <c r="F55" s="19"/>
      <c r="G55" s="19"/>
      <c r="H55" s="19"/>
      <c r="I55" s="19"/>
      <c r="J55" s="19"/>
      <c r="K55" s="19"/>
      <c r="L55" s="205"/>
      <c r="M55" s="206"/>
      <c r="N55" s="207"/>
      <c r="O55" s="19"/>
      <c r="P55" s="19"/>
      <c r="Q55" s="19"/>
      <c r="R55" s="19"/>
      <c r="S55" s="19"/>
      <c r="T55" s="19"/>
    </row>
    <row r="56" spans="1:20" ht="12" customHeight="1">
      <c r="A56" s="69" t="s">
        <v>1132</v>
      </c>
      <c r="B56" s="19"/>
      <c r="C56" s="84" t="s">
        <v>1171</v>
      </c>
      <c r="D56" s="19"/>
      <c r="E56" s="19"/>
      <c r="F56" s="19"/>
      <c r="G56" s="19"/>
      <c r="H56" s="19"/>
      <c r="I56" s="19"/>
      <c r="J56" s="19"/>
      <c r="K56" s="19"/>
      <c r="L56" s="205"/>
      <c r="M56" s="206"/>
      <c r="N56" s="207"/>
      <c r="O56" s="19"/>
      <c r="P56" s="19"/>
      <c r="Q56" s="19"/>
      <c r="R56" s="19"/>
      <c r="S56" s="19"/>
      <c r="T56" s="19"/>
    </row>
    <row r="57" spans="1:20" ht="12" customHeight="1">
      <c r="A57" s="69" t="s">
        <v>1132</v>
      </c>
      <c r="B57" s="19"/>
      <c r="C57" s="84" t="s">
        <v>1172</v>
      </c>
      <c r="D57" s="19"/>
      <c r="E57" s="19"/>
      <c r="F57" s="19"/>
      <c r="G57" s="19"/>
      <c r="H57" s="19"/>
      <c r="I57" s="19"/>
      <c r="J57" s="19"/>
      <c r="K57" s="19"/>
      <c r="L57" s="205"/>
      <c r="M57" s="206"/>
      <c r="N57" s="207"/>
      <c r="O57" s="19"/>
      <c r="P57" s="19"/>
      <c r="Q57" s="19"/>
      <c r="R57" s="19"/>
      <c r="S57" s="19"/>
      <c r="T57" s="19"/>
    </row>
    <row r="58" spans="1:20" ht="12" customHeight="1">
      <c r="A58" s="69" t="s">
        <v>1132</v>
      </c>
      <c r="B58" s="19"/>
      <c r="C58" s="84" t="s">
        <v>1173</v>
      </c>
      <c r="D58" s="19"/>
      <c r="E58" s="19"/>
      <c r="F58" s="19"/>
      <c r="G58" s="19"/>
      <c r="H58" s="19"/>
      <c r="I58" s="19"/>
      <c r="J58" s="19"/>
      <c r="K58" s="19"/>
      <c r="L58" s="205"/>
      <c r="M58" s="206"/>
      <c r="N58" s="207"/>
      <c r="O58" s="19"/>
      <c r="P58" s="19"/>
      <c r="Q58" s="19"/>
      <c r="R58" s="19"/>
      <c r="S58" s="19"/>
      <c r="T58" s="19"/>
    </row>
    <row r="59" spans="1:20" ht="12" customHeight="1">
      <c r="A59" s="69" t="s">
        <v>1132</v>
      </c>
      <c r="B59" s="19"/>
      <c r="C59" s="84" t="s">
        <v>970</v>
      </c>
      <c r="D59" s="19"/>
      <c r="E59" s="19"/>
      <c r="F59" s="19"/>
      <c r="G59" s="19"/>
      <c r="H59" s="19"/>
      <c r="I59" s="19"/>
      <c r="J59" s="19"/>
      <c r="K59" s="19"/>
      <c r="L59" s="205"/>
      <c r="M59" s="206"/>
      <c r="N59" s="207"/>
      <c r="O59" s="19"/>
      <c r="P59" s="19"/>
      <c r="Q59" s="19"/>
      <c r="R59" s="19"/>
      <c r="S59" s="19"/>
      <c r="T59" s="19"/>
    </row>
    <row r="60" spans="1:20" ht="12" customHeight="1">
      <c r="A60" s="69" t="s">
        <v>1132</v>
      </c>
      <c r="B60" s="19"/>
      <c r="C60" s="84" t="s">
        <v>1174</v>
      </c>
      <c r="D60" s="19"/>
      <c r="E60" s="19"/>
      <c r="F60" s="19"/>
      <c r="G60" s="19"/>
      <c r="H60" s="19"/>
      <c r="I60" s="19"/>
      <c r="J60" s="19"/>
      <c r="K60" s="19"/>
      <c r="L60" s="205"/>
      <c r="M60" s="206"/>
      <c r="N60" s="207"/>
      <c r="O60" s="19"/>
      <c r="P60" s="19"/>
      <c r="Q60" s="19"/>
      <c r="R60" s="19"/>
      <c r="S60" s="19"/>
      <c r="T60" s="19"/>
    </row>
    <row r="61" spans="1:20" ht="12" customHeight="1">
      <c r="A61" s="69" t="s">
        <v>1132</v>
      </c>
      <c r="B61" s="19"/>
      <c r="C61" s="84" t="s">
        <v>1175</v>
      </c>
      <c r="D61" s="19"/>
      <c r="E61" s="19"/>
      <c r="F61" s="19"/>
      <c r="G61" s="19"/>
      <c r="H61" s="19"/>
      <c r="I61" s="19"/>
      <c r="J61" s="19"/>
      <c r="K61" s="19"/>
      <c r="L61" s="205"/>
      <c r="M61" s="206"/>
      <c r="N61" s="207"/>
      <c r="O61" s="19"/>
      <c r="P61" s="19"/>
      <c r="Q61" s="19"/>
      <c r="R61" s="19"/>
      <c r="S61" s="19"/>
      <c r="T61" s="19"/>
    </row>
    <row r="62" spans="1:20" ht="12" customHeight="1">
      <c r="A62" s="69" t="s">
        <v>1132</v>
      </c>
      <c r="B62" s="19"/>
      <c r="C62" s="84" t="s">
        <v>973</v>
      </c>
      <c r="D62" s="19"/>
      <c r="E62" s="19"/>
      <c r="F62" s="19"/>
      <c r="G62" s="19"/>
      <c r="H62" s="19"/>
      <c r="I62" s="19"/>
      <c r="J62" s="19"/>
      <c r="K62" s="19"/>
      <c r="L62" s="205"/>
      <c r="M62" s="206"/>
      <c r="N62" s="207"/>
      <c r="O62" s="19"/>
      <c r="P62" s="19"/>
      <c r="Q62" s="19"/>
      <c r="R62" s="19"/>
      <c r="S62" s="19"/>
      <c r="T62" s="19"/>
    </row>
    <row r="63" spans="1:20" ht="12" customHeight="1">
      <c r="A63" s="69" t="s">
        <v>1132</v>
      </c>
      <c r="B63" s="19"/>
      <c r="C63" s="84" t="s">
        <v>1176</v>
      </c>
      <c r="D63" s="19"/>
      <c r="E63" s="19"/>
      <c r="F63" s="19"/>
      <c r="G63" s="19"/>
      <c r="H63" s="19"/>
      <c r="I63" s="19"/>
      <c r="J63" s="19"/>
      <c r="K63" s="19"/>
      <c r="L63" s="205"/>
      <c r="M63" s="206"/>
      <c r="N63" s="207"/>
      <c r="O63" s="19"/>
      <c r="P63" s="19"/>
      <c r="Q63" s="19"/>
      <c r="R63" s="19"/>
      <c r="S63" s="19"/>
      <c r="T63" s="19"/>
    </row>
    <row r="64" spans="1:20" ht="12" customHeight="1">
      <c r="A64" s="69" t="s">
        <v>1132</v>
      </c>
      <c r="B64" s="19"/>
      <c r="C64" s="84" t="s">
        <v>1177</v>
      </c>
      <c r="D64" s="19"/>
      <c r="E64" s="19"/>
      <c r="F64" s="19"/>
      <c r="G64" s="19"/>
      <c r="H64" s="19"/>
      <c r="I64" s="19"/>
      <c r="J64" s="19"/>
      <c r="K64" s="19"/>
      <c r="L64" s="205"/>
      <c r="M64" s="206"/>
      <c r="N64" s="207"/>
      <c r="O64" s="19"/>
      <c r="P64" s="19"/>
      <c r="Q64" s="19"/>
      <c r="R64" s="19"/>
      <c r="S64" s="19"/>
      <c r="T64" s="19"/>
    </row>
    <row r="65" spans="1:20" ht="12" customHeight="1">
      <c r="A65" s="69" t="s">
        <v>1132</v>
      </c>
      <c r="B65" s="19"/>
      <c r="C65" s="84" t="s">
        <v>1178</v>
      </c>
      <c r="D65" s="19"/>
      <c r="E65" s="19"/>
      <c r="F65" s="19"/>
      <c r="G65" s="19"/>
      <c r="H65" s="19"/>
      <c r="I65" s="19"/>
      <c r="J65" s="19"/>
      <c r="K65" s="19"/>
      <c r="L65" s="205"/>
      <c r="M65" s="206"/>
      <c r="N65" s="207"/>
      <c r="O65" s="19"/>
      <c r="P65" s="19"/>
      <c r="Q65" s="19"/>
      <c r="R65" s="19"/>
      <c r="S65" s="19"/>
      <c r="T65" s="19"/>
    </row>
    <row r="66" spans="1:20" ht="12" customHeight="1">
      <c r="A66" s="69" t="s">
        <v>1132</v>
      </c>
      <c r="B66" s="19"/>
      <c r="C66" s="84" t="s">
        <v>1179</v>
      </c>
      <c r="D66" s="19"/>
      <c r="E66" s="19"/>
      <c r="F66" s="19"/>
      <c r="G66" s="19"/>
      <c r="H66" s="19"/>
      <c r="I66" s="19"/>
      <c r="J66" s="19"/>
      <c r="K66" s="19"/>
      <c r="L66" s="205"/>
      <c r="M66" s="206"/>
      <c r="N66" s="207"/>
      <c r="O66" s="19"/>
      <c r="P66" s="19"/>
      <c r="Q66" s="19"/>
      <c r="R66" s="19"/>
      <c r="S66" s="19"/>
      <c r="T66" s="19"/>
    </row>
    <row r="67" spans="1:20" ht="12" customHeight="1">
      <c r="A67" s="69" t="s">
        <v>1132</v>
      </c>
      <c r="B67" s="19"/>
      <c r="C67" s="84" t="s">
        <v>1180</v>
      </c>
      <c r="D67" s="19"/>
      <c r="E67" s="19"/>
      <c r="F67" s="19"/>
      <c r="G67" s="19"/>
      <c r="H67" s="19"/>
      <c r="I67" s="19"/>
      <c r="J67" s="19"/>
      <c r="K67" s="19"/>
      <c r="L67" s="205"/>
      <c r="M67" s="206"/>
      <c r="N67" s="207"/>
      <c r="O67" s="19"/>
      <c r="P67" s="19"/>
      <c r="Q67" s="19"/>
      <c r="R67" s="19"/>
      <c r="S67" s="19"/>
      <c r="T67" s="19"/>
    </row>
    <row r="68" spans="1:20" ht="12" customHeight="1">
      <c r="A68" s="69" t="s">
        <v>1132</v>
      </c>
      <c r="B68" s="19"/>
      <c r="C68" s="84" t="s">
        <v>975</v>
      </c>
      <c r="D68" s="19"/>
      <c r="E68" s="19"/>
      <c r="F68" s="19"/>
      <c r="G68" s="19"/>
      <c r="H68" s="19"/>
      <c r="I68" s="19"/>
      <c r="J68" s="19"/>
      <c r="K68" s="19"/>
      <c r="L68" s="205"/>
      <c r="M68" s="206"/>
      <c r="N68" s="207"/>
      <c r="O68" s="19"/>
      <c r="P68" s="19"/>
      <c r="Q68" s="19"/>
      <c r="R68" s="19"/>
      <c r="S68" s="19"/>
      <c r="T68" s="19"/>
    </row>
    <row r="69" spans="1:20" ht="12" customHeight="1">
      <c r="A69" s="69" t="s">
        <v>1132</v>
      </c>
      <c r="B69" s="19"/>
      <c r="C69" s="84" t="s">
        <v>1181</v>
      </c>
      <c r="D69" s="19"/>
      <c r="E69" s="19"/>
      <c r="F69" s="19"/>
      <c r="G69" s="19"/>
      <c r="H69" s="19"/>
      <c r="I69" s="19"/>
      <c r="J69" s="19"/>
      <c r="K69" s="19"/>
      <c r="L69" s="205"/>
      <c r="M69" s="206"/>
      <c r="N69" s="207"/>
      <c r="O69" s="19"/>
      <c r="P69" s="19"/>
      <c r="Q69" s="19"/>
      <c r="R69" s="19"/>
      <c r="S69" s="19"/>
      <c r="T69" s="19"/>
    </row>
    <row r="70" spans="1:20" ht="12" customHeight="1">
      <c r="A70" s="69" t="s">
        <v>1132</v>
      </c>
      <c r="B70" s="19"/>
      <c r="C70" s="84" t="s">
        <v>1182</v>
      </c>
      <c r="D70" s="19"/>
      <c r="E70" s="19"/>
      <c r="F70" s="19"/>
      <c r="G70" s="19"/>
      <c r="H70" s="19"/>
      <c r="I70" s="19"/>
      <c r="J70" s="19"/>
      <c r="K70" s="19"/>
      <c r="L70" s="205"/>
      <c r="M70" s="206"/>
      <c r="N70" s="207"/>
      <c r="O70" s="19"/>
      <c r="P70" s="19"/>
      <c r="Q70" s="19"/>
      <c r="R70" s="19"/>
      <c r="S70" s="19"/>
      <c r="T70" s="19"/>
    </row>
    <row r="71" spans="1:20" ht="12" customHeight="1">
      <c r="A71" s="69" t="s">
        <v>1132</v>
      </c>
      <c r="B71" s="19"/>
      <c r="C71" s="84" t="s">
        <v>1183</v>
      </c>
      <c r="D71" s="19"/>
      <c r="E71" s="19"/>
      <c r="F71" s="19"/>
      <c r="G71" s="19"/>
      <c r="H71" s="19"/>
      <c r="I71" s="19"/>
      <c r="J71" s="19"/>
      <c r="K71" s="19"/>
      <c r="L71" s="205"/>
      <c r="M71" s="206"/>
      <c r="N71" s="207"/>
      <c r="O71" s="19"/>
      <c r="P71" s="19"/>
      <c r="Q71" s="19"/>
      <c r="R71" s="19"/>
      <c r="S71" s="19"/>
      <c r="T71" s="19"/>
    </row>
    <row r="72" spans="1:20" ht="12" customHeight="1">
      <c r="A72" s="69" t="s">
        <v>1132</v>
      </c>
      <c r="B72" s="19"/>
      <c r="C72" s="84" t="s">
        <v>976</v>
      </c>
      <c r="D72" s="19"/>
      <c r="E72" s="19"/>
      <c r="F72" s="19"/>
      <c r="G72" s="19"/>
      <c r="H72" s="19"/>
      <c r="I72" s="19"/>
      <c r="J72" s="19"/>
      <c r="K72" s="19"/>
      <c r="L72" s="205"/>
      <c r="M72" s="206"/>
      <c r="N72" s="207"/>
      <c r="O72" s="19"/>
      <c r="P72" s="19"/>
      <c r="Q72" s="19"/>
      <c r="R72" s="19"/>
      <c r="S72" s="19"/>
      <c r="T72" s="19"/>
    </row>
    <row r="73" spans="1:20" ht="12" customHeight="1">
      <c r="A73" s="69" t="s">
        <v>1132</v>
      </c>
      <c r="B73" s="19"/>
      <c r="C73" s="84" t="s">
        <v>1184</v>
      </c>
      <c r="D73" s="19"/>
      <c r="E73" s="19"/>
      <c r="F73" s="19"/>
      <c r="G73" s="19"/>
      <c r="H73" s="19"/>
      <c r="I73" s="19"/>
      <c r="J73" s="19"/>
      <c r="K73" s="19"/>
      <c r="L73" s="205"/>
      <c r="M73" s="206"/>
      <c r="N73" s="207"/>
      <c r="O73" s="19"/>
      <c r="P73" s="19"/>
      <c r="Q73" s="19"/>
      <c r="R73" s="19"/>
      <c r="S73" s="19"/>
      <c r="T73" s="19"/>
    </row>
    <row r="74" spans="1:20" ht="12" customHeight="1">
      <c r="A74" s="69" t="s">
        <v>1132</v>
      </c>
      <c r="B74" s="19"/>
      <c r="C74" s="84" t="s">
        <v>1185</v>
      </c>
      <c r="D74" s="19"/>
      <c r="E74" s="19"/>
      <c r="F74" s="19"/>
      <c r="G74" s="19"/>
      <c r="H74" s="19"/>
      <c r="I74" s="19"/>
      <c r="J74" s="19"/>
      <c r="K74" s="19"/>
      <c r="L74" s="205"/>
      <c r="M74" s="206"/>
      <c r="N74" s="207"/>
      <c r="O74" s="19"/>
      <c r="P74" s="19"/>
      <c r="Q74" s="19"/>
      <c r="R74" s="19"/>
      <c r="S74" s="19"/>
      <c r="T74" s="19"/>
    </row>
    <row r="75" spans="1:20" ht="12" customHeight="1">
      <c r="A75" s="69" t="s">
        <v>1132</v>
      </c>
      <c r="B75" s="19"/>
      <c r="C75" s="84" t="s">
        <v>1186</v>
      </c>
      <c r="D75" s="19"/>
      <c r="E75" s="19"/>
      <c r="F75" s="19"/>
      <c r="G75" s="19"/>
      <c r="H75" s="19"/>
      <c r="I75" s="19"/>
      <c r="J75" s="19"/>
      <c r="K75" s="19"/>
      <c r="L75" s="205"/>
      <c r="M75" s="206"/>
      <c r="N75" s="207"/>
      <c r="O75" s="19"/>
      <c r="P75" s="19"/>
      <c r="Q75" s="19"/>
      <c r="R75" s="19"/>
      <c r="S75" s="19"/>
      <c r="T75" s="19"/>
    </row>
    <row r="76" spans="1:20" ht="12" customHeight="1">
      <c r="A76" s="69" t="s">
        <v>1132</v>
      </c>
      <c r="B76" s="19"/>
      <c r="C76" s="84" t="s">
        <v>1187</v>
      </c>
      <c r="D76" s="19"/>
      <c r="E76" s="19"/>
      <c r="F76" s="19"/>
      <c r="G76" s="19"/>
      <c r="H76" s="19"/>
      <c r="I76" s="19"/>
      <c r="J76" s="19"/>
      <c r="K76" s="19"/>
      <c r="L76" s="205"/>
      <c r="M76" s="206"/>
      <c r="N76" s="207"/>
      <c r="O76" s="19"/>
      <c r="P76" s="19"/>
      <c r="Q76" s="19"/>
      <c r="R76" s="19"/>
      <c r="S76" s="19"/>
      <c r="T76" s="19"/>
    </row>
    <row r="77" spans="1:20" ht="12" customHeight="1">
      <c r="A77" s="69" t="s">
        <v>1132</v>
      </c>
      <c r="B77" s="19"/>
      <c r="C77" s="84" t="s">
        <v>1188</v>
      </c>
      <c r="D77" s="19"/>
      <c r="E77" s="19"/>
      <c r="F77" s="19"/>
      <c r="G77" s="19"/>
      <c r="H77" s="19"/>
      <c r="I77" s="19"/>
      <c r="J77" s="19"/>
      <c r="K77" s="19"/>
      <c r="L77" s="205"/>
      <c r="M77" s="206"/>
      <c r="N77" s="207"/>
      <c r="O77" s="19"/>
      <c r="P77" s="19"/>
      <c r="Q77" s="19"/>
      <c r="R77" s="19"/>
      <c r="S77" s="19"/>
      <c r="T77" s="19"/>
    </row>
    <row r="78" spans="1:20" ht="12" customHeight="1">
      <c r="A78" s="69" t="s">
        <v>1132</v>
      </c>
      <c r="B78" s="19"/>
      <c r="C78" s="84" t="s">
        <v>977</v>
      </c>
      <c r="D78" s="19"/>
      <c r="E78" s="19"/>
      <c r="F78" s="19"/>
      <c r="G78" s="19"/>
      <c r="H78" s="19"/>
      <c r="I78" s="19"/>
      <c r="J78" s="19"/>
      <c r="K78" s="19"/>
      <c r="L78" s="205"/>
      <c r="M78" s="206"/>
      <c r="N78" s="207"/>
      <c r="O78" s="19"/>
      <c r="P78" s="19"/>
      <c r="Q78" s="19"/>
      <c r="R78" s="19"/>
      <c r="S78" s="19"/>
      <c r="T78" s="19"/>
    </row>
    <row r="79" spans="1:20" ht="12" customHeight="1">
      <c r="A79" s="69" t="s">
        <v>1132</v>
      </c>
      <c r="B79" s="19"/>
      <c r="C79" s="84" t="s">
        <v>1189</v>
      </c>
      <c r="D79" s="19"/>
      <c r="E79" s="19"/>
      <c r="F79" s="19"/>
      <c r="G79" s="19"/>
      <c r="H79" s="19"/>
      <c r="I79" s="19"/>
      <c r="J79" s="19"/>
      <c r="K79" s="19"/>
      <c r="L79" s="205"/>
      <c r="M79" s="206"/>
      <c r="N79" s="207"/>
      <c r="O79" s="19"/>
      <c r="P79" s="19"/>
      <c r="Q79" s="19"/>
      <c r="R79" s="19"/>
      <c r="S79" s="19"/>
      <c r="T79" s="19"/>
    </row>
    <row r="80" spans="1:20" ht="12" customHeight="1">
      <c r="A80" s="69" t="s">
        <v>1132</v>
      </c>
      <c r="B80" s="19"/>
      <c r="C80" s="84" t="s">
        <v>1190</v>
      </c>
      <c r="D80" s="19"/>
      <c r="E80" s="19"/>
      <c r="F80" s="19"/>
      <c r="G80" s="19"/>
      <c r="H80" s="19"/>
      <c r="I80" s="19"/>
      <c r="J80" s="19"/>
      <c r="K80" s="19"/>
      <c r="L80" s="205"/>
      <c r="M80" s="206"/>
      <c r="N80" s="207"/>
      <c r="O80" s="19"/>
      <c r="P80" s="19"/>
      <c r="Q80" s="19"/>
      <c r="R80" s="19"/>
      <c r="S80" s="19"/>
      <c r="T80" s="19"/>
    </row>
    <row r="81" spans="1:20" ht="12" customHeight="1">
      <c r="A81" s="69" t="s">
        <v>1132</v>
      </c>
      <c r="B81" s="19"/>
      <c r="C81" s="84" t="s">
        <v>1191</v>
      </c>
      <c r="D81" s="19"/>
      <c r="E81" s="19"/>
      <c r="F81" s="19"/>
      <c r="G81" s="19"/>
      <c r="H81" s="19"/>
      <c r="I81" s="19"/>
      <c r="J81" s="19"/>
      <c r="K81" s="19"/>
      <c r="L81" s="205"/>
      <c r="M81" s="206"/>
      <c r="N81" s="207"/>
      <c r="O81" s="19"/>
      <c r="P81" s="19"/>
      <c r="Q81" s="19"/>
      <c r="R81" s="19"/>
      <c r="S81" s="19"/>
      <c r="T81" s="19"/>
    </row>
    <row r="82" spans="1:20" ht="12" customHeight="1">
      <c r="A82" s="69" t="s">
        <v>1132</v>
      </c>
      <c r="B82" s="19"/>
      <c r="C82" s="84" t="s">
        <v>1192</v>
      </c>
      <c r="D82" s="19"/>
      <c r="E82" s="19"/>
      <c r="F82" s="19"/>
      <c r="G82" s="19"/>
      <c r="H82" s="19"/>
      <c r="I82" s="19"/>
      <c r="J82" s="19"/>
      <c r="K82" s="19"/>
      <c r="L82" s="205"/>
      <c r="M82" s="206"/>
      <c r="N82" s="207"/>
      <c r="O82" s="19"/>
      <c r="P82" s="19"/>
      <c r="Q82" s="19"/>
      <c r="R82" s="19"/>
      <c r="S82" s="19"/>
      <c r="T82" s="19"/>
    </row>
    <row r="83" spans="1:20" ht="12" customHeight="1">
      <c r="A83" s="69" t="s">
        <v>1132</v>
      </c>
      <c r="B83" s="19"/>
      <c r="C83" s="84" t="s">
        <v>979</v>
      </c>
      <c r="D83" s="19"/>
      <c r="E83" s="19"/>
      <c r="F83" s="19"/>
      <c r="G83" s="19"/>
      <c r="H83" s="19"/>
      <c r="I83" s="19"/>
      <c r="J83" s="19"/>
      <c r="K83" s="19"/>
      <c r="L83" s="205"/>
      <c r="M83" s="206"/>
      <c r="N83" s="207"/>
      <c r="O83" s="19"/>
      <c r="P83" s="19"/>
      <c r="Q83" s="19"/>
      <c r="R83" s="19"/>
      <c r="S83" s="19"/>
      <c r="T83" s="19"/>
    </row>
    <row r="84" spans="1:20" ht="12" customHeight="1">
      <c r="A84" s="69" t="s">
        <v>1132</v>
      </c>
      <c r="B84" s="19"/>
      <c r="C84" s="84" t="s">
        <v>1193</v>
      </c>
      <c r="D84" s="19"/>
      <c r="E84" s="19"/>
      <c r="F84" s="19"/>
      <c r="G84" s="19"/>
      <c r="H84" s="19"/>
      <c r="I84" s="19"/>
      <c r="J84" s="19"/>
      <c r="K84" s="19"/>
      <c r="L84" s="205"/>
      <c r="M84" s="206"/>
      <c r="N84" s="207"/>
      <c r="O84" s="19"/>
      <c r="P84" s="19"/>
      <c r="Q84" s="19"/>
      <c r="R84" s="19"/>
      <c r="S84" s="19"/>
      <c r="T84" s="19"/>
    </row>
    <row r="85" spans="1:20" ht="12" customHeight="1">
      <c r="A85" s="69" t="s">
        <v>1132</v>
      </c>
      <c r="B85" s="19"/>
      <c r="C85" s="84" t="s">
        <v>1194</v>
      </c>
      <c r="D85" s="19"/>
      <c r="E85" s="19"/>
      <c r="F85" s="19"/>
      <c r="G85" s="19"/>
      <c r="H85" s="19"/>
      <c r="I85" s="19"/>
      <c r="J85" s="19"/>
      <c r="K85" s="19"/>
      <c r="L85" s="205"/>
      <c r="M85" s="206"/>
      <c r="N85" s="207"/>
      <c r="O85" s="19"/>
      <c r="P85" s="19"/>
      <c r="Q85" s="19"/>
      <c r="R85" s="19"/>
      <c r="S85" s="19"/>
      <c r="T85" s="19"/>
    </row>
    <row r="86" spans="1:20" ht="12" customHeight="1">
      <c r="A86" s="69" t="s">
        <v>1132</v>
      </c>
      <c r="B86" s="19"/>
      <c r="C86" s="84" t="s">
        <v>1195</v>
      </c>
      <c r="D86" s="19"/>
      <c r="E86" s="19"/>
      <c r="F86" s="19"/>
      <c r="G86" s="19"/>
      <c r="H86" s="19"/>
      <c r="I86" s="19"/>
      <c r="J86" s="19"/>
      <c r="K86" s="19"/>
      <c r="L86" s="205"/>
      <c r="M86" s="206"/>
      <c r="N86" s="207"/>
      <c r="O86" s="19"/>
      <c r="P86" s="19"/>
      <c r="Q86" s="19"/>
      <c r="R86" s="19"/>
      <c r="S86" s="19"/>
      <c r="T86" s="19"/>
    </row>
    <row r="87" spans="1:20" ht="12" customHeight="1">
      <c r="A87" s="69" t="s">
        <v>1132</v>
      </c>
      <c r="B87" s="19"/>
      <c r="C87" s="84" t="s">
        <v>1196</v>
      </c>
      <c r="D87" s="19"/>
      <c r="E87" s="19"/>
      <c r="F87" s="19"/>
      <c r="G87" s="19"/>
      <c r="H87" s="19"/>
      <c r="I87" s="19"/>
      <c r="J87" s="19"/>
      <c r="K87" s="19"/>
      <c r="L87" s="205"/>
      <c r="M87" s="206"/>
      <c r="N87" s="207"/>
      <c r="O87" s="19"/>
      <c r="P87" s="19"/>
      <c r="Q87" s="19"/>
      <c r="R87" s="19"/>
      <c r="S87" s="19"/>
      <c r="T87" s="19"/>
    </row>
    <row r="88" spans="1:20" ht="12" customHeight="1">
      <c r="A88" s="69" t="s">
        <v>1132</v>
      </c>
      <c r="B88" s="19"/>
      <c r="C88" s="208" t="s">
        <v>1197</v>
      </c>
      <c r="D88" s="19"/>
      <c r="E88" s="19"/>
      <c r="F88" s="19"/>
      <c r="G88" s="19"/>
      <c r="H88" s="19"/>
      <c r="I88" s="19"/>
      <c r="J88" s="19"/>
      <c r="K88" s="19"/>
      <c r="L88" s="205"/>
      <c r="M88" s="206"/>
      <c r="N88" s="207"/>
      <c r="O88" s="19"/>
      <c r="P88" s="19"/>
      <c r="Q88" s="19"/>
      <c r="R88" s="19"/>
      <c r="S88" s="19"/>
      <c r="T88" s="19"/>
    </row>
    <row r="89" spans="1:20" ht="12" customHeight="1">
      <c r="A89" s="69" t="s">
        <v>1132</v>
      </c>
      <c r="B89" s="19"/>
      <c r="C89" s="208" t="s">
        <v>981</v>
      </c>
      <c r="D89" s="19"/>
      <c r="E89" s="19"/>
      <c r="F89" s="19"/>
      <c r="G89" s="19"/>
      <c r="H89" s="19"/>
      <c r="I89" s="19"/>
      <c r="J89" s="19"/>
      <c r="K89" s="19"/>
      <c r="L89" s="205"/>
      <c r="M89" s="206"/>
      <c r="N89" s="207"/>
      <c r="O89" s="19"/>
      <c r="P89" s="19"/>
      <c r="Q89" s="19"/>
      <c r="R89" s="19"/>
      <c r="S89" s="19"/>
      <c r="T89" s="19"/>
    </row>
    <row r="90" spans="1:20" ht="12" customHeight="1">
      <c r="A90" s="69" t="s">
        <v>1132</v>
      </c>
      <c r="B90" s="19"/>
      <c r="C90" s="208" t="s">
        <v>1198</v>
      </c>
      <c r="D90" s="19"/>
      <c r="E90" s="19"/>
      <c r="F90" s="19"/>
      <c r="G90" s="19"/>
      <c r="H90" s="19"/>
      <c r="I90" s="19"/>
      <c r="J90" s="19"/>
      <c r="K90" s="19"/>
      <c r="L90" s="205"/>
      <c r="M90" s="206"/>
      <c r="N90" s="207"/>
      <c r="O90" s="19"/>
      <c r="P90" s="19"/>
      <c r="Q90" s="19"/>
      <c r="R90" s="19"/>
      <c r="S90" s="19"/>
      <c r="T90" s="19"/>
    </row>
    <row r="91" spans="1:20" ht="12" customHeight="1">
      <c r="A91" s="69" t="s">
        <v>1132</v>
      </c>
      <c r="B91" s="19"/>
      <c r="C91" s="208" t="s">
        <v>1199</v>
      </c>
      <c r="D91" s="19"/>
      <c r="E91" s="19"/>
      <c r="F91" s="19"/>
      <c r="G91" s="19"/>
      <c r="H91" s="19"/>
      <c r="I91" s="19"/>
      <c r="J91" s="19"/>
      <c r="K91" s="19"/>
      <c r="L91" s="205"/>
      <c r="M91" s="206"/>
      <c r="N91" s="207"/>
      <c r="O91" s="19"/>
      <c r="P91" s="19"/>
      <c r="Q91" s="19"/>
      <c r="R91" s="19"/>
      <c r="S91" s="19"/>
      <c r="T91" s="19"/>
    </row>
    <row r="92" spans="1:20" ht="12" customHeight="1">
      <c r="A92" s="69" t="s">
        <v>1132</v>
      </c>
      <c r="B92" s="19"/>
      <c r="C92" s="208" t="s">
        <v>1200</v>
      </c>
      <c r="D92" s="19"/>
      <c r="E92" s="19"/>
      <c r="F92" s="19"/>
      <c r="G92" s="19"/>
      <c r="H92" s="19"/>
      <c r="I92" s="19"/>
      <c r="J92" s="19"/>
      <c r="K92" s="19"/>
      <c r="L92" s="205"/>
      <c r="M92" s="206"/>
      <c r="N92" s="207"/>
      <c r="O92" s="19"/>
      <c r="P92" s="19"/>
      <c r="Q92" s="19"/>
      <c r="R92" s="19"/>
      <c r="S92" s="19"/>
      <c r="T92" s="19"/>
    </row>
    <row r="93" spans="1:20" ht="12" customHeight="1">
      <c r="A93" s="69" t="s">
        <v>1132</v>
      </c>
      <c r="B93" s="19"/>
      <c r="C93" s="208" t="s">
        <v>1201</v>
      </c>
      <c r="D93" s="19"/>
      <c r="E93" s="19"/>
      <c r="F93" s="19"/>
      <c r="G93" s="19"/>
      <c r="H93" s="19"/>
      <c r="I93" s="19"/>
      <c r="J93" s="19"/>
      <c r="K93" s="19"/>
      <c r="L93" s="205"/>
      <c r="M93" s="206"/>
      <c r="N93" s="207"/>
      <c r="O93" s="19"/>
      <c r="P93" s="19"/>
      <c r="Q93" s="19"/>
      <c r="R93" s="19"/>
      <c r="S93" s="19"/>
      <c r="T93" s="19"/>
    </row>
    <row r="94" spans="1:20" ht="12" customHeight="1">
      <c r="A94" s="69" t="s">
        <v>1132</v>
      </c>
      <c r="B94" s="19"/>
      <c r="C94" s="208" t="s">
        <v>983</v>
      </c>
      <c r="D94" s="19"/>
      <c r="E94" s="19"/>
      <c r="F94" s="19"/>
      <c r="G94" s="19"/>
      <c r="H94" s="19"/>
      <c r="I94" s="19"/>
      <c r="J94" s="19"/>
      <c r="K94" s="19"/>
      <c r="L94" s="205"/>
      <c r="M94" s="206"/>
      <c r="N94" s="207"/>
      <c r="O94" s="19"/>
      <c r="P94" s="19"/>
      <c r="Q94" s="19"/>
      <c r="R94" s="19"/>
      <c r="S94" s="19"/>
      <c r="T94" s="19"/>
    </row>
    <row r="95" spans="1:20" ht="12" customHeight="1">
      <c r="A95" s="69" t="s">
        <v>1132</v>
      </c>
      <c r="B95" s="19"/>
      <c r="C95" s="208" t="s">
        <v>1202</v>
      </c>
      <c r="D95" s="19"/>
      <c r="E95" s="19"/>
      <c r="F95" s="19"/>
      <c r="G95" s="19"/>
      <c r="H95" s="19"/>
      <c r="I95" s="19"/>
      <c r="J95" s="19"/>
      <c r="K95" s="19"/>
      <c r="L95" s="205"/>
      <c r="M95" s="206"/>
      <c r="N95" s="207"/>
      <c r="O95" s="19"/>
      <c r="P95" s="19"/>
      <c r="Q95" s="19"/>
      <c r="R95" s="19"/>
      <c r="S95" s="19"/>
      <c r="T95" s="19"/>
    </row>
    <row r="96" spans="1:20" ht="12" customHeight="1">
      <c r="A96" s="69" t="s">
        <v>1132</v>
      </c>
      <c r="B96" s="19"/>
      <c r="C96" s="208" t="s">
        <v>1203</v>
      </c>
      <c r="D96" s="19"/>
      <c r="E96" s="19"/>
      <c r="F96" s="19"/>
      <c r="G96" s="19"/>
      <c r="H96" s="19"/>
      <c r="I96" s="19"/>
      <c r="J96" s="19"/>
      <c r="K96" s="19"/>
      <c r="L96" s="205"/>
      <c r="M96" s="206"/>
      <c r="N96" s="207"/>
      <c r="O96" s="19"/>
      <c r="P96" s="19"/>
      <c r="Q96" s="19"/>
      <c r="R96" s="19"/>
      <c r="S96" s="19"/>
      <c r="T96" s="19"/>
    </row>
    <row r="97" spans="1:20" ht="12" customHeight="1">
      <c r="A97" s="69" t="s">
        <v>1132</v>
      </c>
      <c r="B97" s="19"/>
      <c r="C97" s="208" t="s">
        <v>984</v>
      </c>
      <c r="D97" s="19"/>
      <c r="E97" s="19"/>
      <c r="F97" s="19"/>
      <c r="G97" s="19"/>
      <c r="H97" s="19"/>
      <c r="I97" s="19"/>
      <c r="J97" s="19"/>
      <c r="K97" s="19"/>
      <c r="L97" s="205"/>
      <c r="M97" s="206"/>
      <c r="N97" s="207"/>
      <c r="O97" s="19"/>
      <c r="P97" s="19"/>
      <c r="Q97" s="19"/>
      <c r="R97" s="19"/>
      <c r="S97" s="19"/>
      <c r="T97" s="19"/>
    </row>
    <row r="98" spans="1:20" ht="12" customHeight="1">
      <c r="A98" s="69" t="s">
        <v>1132</v>
      </c>
      <c r="B98" s="19"/>
      <c r="C98" s="208" t="s">
        <v>1204</v>
      </c>
      <c r="D98" s="19"/>
      <c r="E98" s="19"/>
      <c r="F98" s="19"/>
      <c r="G98" s="19"/>
      <c r="H98" s="19"/>
      <c r="I98" s="19"/>
      <c r="J98" s="19"/>
      <c r="K98" s="19"/>
      <c r="L98" s="205"/>
      <c r="M98" s="206"/>
      <c r="N98" s="207"/>
      <c r="O98" s="19"/>
      <c r="P98" s="19"/>
      <c r="Q98" s="19"/>
      <c r="R98" s="19"/>
      <c r="S98" s="19"/>
      <c r="T98" s="19"/>
    </row>
    <row r="99" spans="1:20" ht="12" customHeight="1">
      <c r="A99" s="69" t="s">
        <v>1132</v>
      </c>
      <c r="B99" s="19"/>
      <c r="C99" s="208" t="s">
        <v>1205</v>
      </c>
      <c r="D99" s="19"/>
      <c r="E99" s="19"/>
      <c r="F99" s="19"/>
      <c r="G99" s="19"/>
      <c r="H99" s="19"/>
      <c r="I99" s="19"/>
      <c r="J99" s="19"/>
      <c r="K99" s="19"/>
      <c r="L99" s="205"/>
      <c r="M99" s="206"/>
      <c r="N99" s="207"/>
      <c r="O99" s="19"/>
      <c r="P99" s="19"/>
      <c r="Q99" s="19"/>
      <c r="R99" s="19"/>
      <c r="S99" s="19"/>
      <c r="T99" s="19"/>
    </row>
    <row r="100" spans="1:20" ht="12" customHeight="1">
      <c r="A100" s="69" t="s">
        <v>1132</v>
      </c>
      <c r="B100" s="19"/>
      <c r="C100" s="208" t="s">
        <v>985</v>
      </c>
      <c r="D100" s="19"/>
      <c r="E100" s="19"/>
      <c r="F100" s="19"/>
      <c r="G100" s="19"/>
      <c r="H100" s="19"/>
      <c r="I100" s="19"/>
      <c r="J100" s="19"/>
      <c r="K100" s="19"/>
      <c r="L100" s="205"/>
      <c r="M100" s="206"/>
      <c r="N100" s="207"/>
      <c r="O100" s="19"/>
      <c r="P100" s="19"/>
      <c r="Q100" s="19"/>
      <c r="R100" s="19"/>
      <c r="S100" s="19"/>
      <c r="T100" s="19"/>
    </row>
    <row r="101" spans="1:20" ht="12" customHeight="1">
      <c r="A101" s="69" t="s">
        <v>1132</v>
      </c>
      <c r="B101" s="19"/>
      <c r="C101" s="208" t="s">
        <v>1206</v>
      </c>
      <c r="D101" s="19"/>
      <c r="E101" s="19"/>
      <c r="F101" s="19"/>
      <c r="G101" s="19"/>
      <c r="H101" s="19"/>
      <c r="I101" s="19"/>
      <c r="J101" s="19"/>
      <c r="K101" s="19"/>
      <c r="L101" s="205"/>
      <c r="M101" s="206"/>
      <c r="N101" s="207"/>
      <c r="O101" s="19"/>
      <c r="P101" s="19"/>
      <c r="Q101" s="19"/>
      <c r="R101" s="19"/>
      <c r="S101" s="19"/>
      <c r="T101" s="19"/>
    </row>
    <row r="102" spans="1:20" ht="12" customHeight="1">
      <c r="A102" s="69" t="s">
        <v>1132</v>
      </c>
      <c r="B102" s="19"/>
      <c r="C102" s="208" t="s">
        <v>1207</v>
      </c>
      <c r="D102" s="19"/>
      <c r="E102" s="19"/>
      <c r="F102" s="19"/>
      <c r="G102" s="19"/>
      <c r="H102" s="19"/>
      <c r="I102" s="19"/>
      <c r="J102" s="19"/>
      <c r="K102" s="19"/>
      <c r="L102" s="205"/>
      <c r="M102" s="206"/>
      <c r="N102" s="207"/>
      <c r="O102" s="19"/>
      <c r="P102" s="19"/>
      <c r="Q102" s="19"/>
      <c r="R102" s="19"/>
      <c r="S102" s="19"/>
      <c r="T102" s="19"/>
    </row>
    <row r="103" spans="1:20" ht="12" customHeight="1">
      <c r="A103" s="69" t="s">
        <v>1132</v>
      </c>
      <c r="B103" s="19"/>
      <c r="C103" s="208" t="s">
        <v>1208</v>
      </c>
      <c r="D103" s="19"/>
      <c r="E103" s="19"/>
      <c r="F103" s="19"/>
      <c r="G103" s="19"/>
      <c r="H103" s="19"/>
      <c r="I103" s="19"/>
      <c r="J103" s="19"/>
      <c r="K103" s="19"/>
      <c r="L103" s="205"/>
      <c r="M103" s="206"/>
      <c r="N103" s="207"/>
      <c r="O103" s="19"/>
      <c r="P103" s="19"/>
      <c r="Q103" s="19"/>
      <c r="R103" s="19"/>
      <c r="S103" s="19"/>
      <c r="T103" s="19"/>
    </row>
    <row r="104" spans="1:20" ht="12" customHeight="1">
      <c r="A104" s="69" t="s">
        <v>1132</v>
      </c>
      <c r="B104" s="19"/>
      <c r="C104" s="208" t="s">
        <v>1209</v>
      </c>
      <c r="D104" s="19"/>
      <c r="E104" s="19"/>
      <c r="F104" s="19"/>
      <c r="G104" s="19"/>
      <c r="H104" s="19"/>
      <c r="I104" s="19"/>
      <c r="J104" s="19"/>
      <c r="K104" s="19"/>
      <c r="L104" s="205"/>
      <c r="M104" s="206"/>
      <c r="N104" s="207"/>
      <c r="O104" s="19"/>
      <c r="P104" s="19"/>
      <c r="Q104" s="19"/>
      <c r="R104" s="19"/>
      <c r="S104" s="19"/>
      <c r="T104" s="19"/>
    </row>
    <row r="105" spans="1:20" ht="12" customHeight="1">
      <c r="A105" s="69" t="s">
        <v>1132</v>
      </c>
      <c r="B105" s="19"/>
      <c r="C105" s="208" t="s">
        <v>1210</v>
      </c>
      <c r="D105" s="19"/>
      <c r="E105" s="19"/>
      <c r="F105" s="19"/>
      <c r="G105" s="19"/>
      <c r="H105" s="19"/>
      <c r="I105" s="19"/>
      <c r="J105" s="19"/>
      <c r="K105" s="19"/>
      <c r="L105" s="205"/>
      <c r="M105" s="206"/>
      <c r="N105" s="207"/>
      <c r="O105" s="19"/>
      <c r="P105" s="19"/>
      <c r="Q105" s="19"/>
      <c r="R105" s="19"/>
      <c r="S105" s="19"/>
      <c r="T105" s="19"/>
    </row>
    <row r="106" spans="1:20" ht="12" customHeight="1">
      <c r="A106" s="69" t="s">
        <v>1132</v>
      </c>
      <c r="B106" s="19"/>
      <c r="C106" s="208" t="s">
        <v>987</v>
      </c>
      <c r="D106" s="19"/>
      <c r="E106" s="19"/>
      <c r="F106" s="19"/>
      <c r="G106" s="19"/>
      <c r="H106" s="19"/>
      <c r="I106" s="19"/>
      <c r="J106" s="19"/>
      <c r="K106" s="19"/>
      <c r="L106" s="205"/>
      <c r="M106" s="206"/>
      <c r="N106" s="207"/>
      <c r="O106" s="19"/>
      <c r="P106" s="19"/>
      <c r="Q106" s="19"/>
      <c r="R106" s="19"/>
      <c r="S106" s="19"/>
      <c r="T106" s="19"/>
    </row>
    <row r="107" spans="1:20" ht="12" customHeight="1">
      <c r="A107" s="69" t="s">
        <v>1132</v>
      </c>
      <c r="B107" s="19"/>
      <c r="C107" s="208" t="s">
        <v>1211</v>
      </c>
      <c r="D107" s="19"/>
      <c r="E107" s="19"/>
      <c r="F107" s="19"/>
      <c r="G107" s="19"/>
      <c r="H107" s="19"/>
      <c r="I107" s="19"/>
      <c r="J107" s="19"/>
      <c r="K107" s="19"/>
      <c r="L107" s="205"/>
      <c r="M107" s="206"/>
      <c r="N107" s="207"/>
      <c r="O107" s="19"/>
      <c r="P107" s="19"/>
      <c r="Q107" s="19"/>
      <c r="R107" s="19"/>
      <c r="S107" s="19"/>
      <c r="T107" s="19"/>
    </row>
    <row r="108" spans="1:20" ht="12" customHeight="1">
      <c r="A108" s="69" t="s">
        <v>1132</v>
      </c>
      <c r="B108" s="19"/>
      <c r="C108" s="208" t="s">
        <v>1212</v>
      </c>
      <c r="D108" s="19"/>
      <c r="E108" s="19"/>
      <c r="F108" s="19"/>
      <c r="G108" s="19"/>
      <c r="H108" s="19"/>
      <c r="I108" s="19"/>
      <c r="J108" s="19"/>
      <c r="K108" s="19"/>
      <c r="L108" s="205"/>
      <c r="M108" s="206"/>
      <c r="N108" s="207"/>
      <c r="O108" s="19"/>
      <c r="P108" s="19"/>
      <c r="Q108" s="19"/>
      <c r="R108" s="19"/>
      <c r="S108" s="19"/>
      <c r="T108" s="19"/>
    </row>
    <row r="109" spans="1:20" ht="12" customHeight="1">
      <c r="A109" s="69" t="s">
        <v>1132</v>
      </c>
      <c r="B109" s="19"/>
      <c r="C109" s="208" t="s">
        <v>988</v>
      </c>
      <c r="D109" s="19"/>
      <c r="E109" s="19"/>
      <c r="F109" s="19"/>
      <c r="G109" s="19"/>
      <c r="H109" s="19"/>
      <c r="I109" s="19"/>
      <c r="J109" s="19"/>
      <c r="K109" s="19"/>
      <c r="L109" s="205"/>
      <c r="M109" s="206"/>
      <c r="N109" s="207"/>
      <c r="O109" s="19"/>
      <c r="P109" s="19"/>
      <c r="Q109" s="19"/>
      <c r="R109" s="19"/>
      <c r="S109" s="19"/>
      <c r="T109" s="19"/>
    </row>
    <row r="110" spans="1:20" ht="12" customHeight="1">
      <c r="A110" s="69" t="s">
        <v>1132</v>
      </c>
      <c r="B110" s="19"/>
      <c r="C110" s="208" t="s">
        <v>1213</v>
      </c>
      <c r="D110" s="19"/>
      <c r="E110" s="19"/>
      <c r="F110" s="19"/>
      <c r="G110" s="19"/>
      <c r="H110" s="19"/>
      <c r="I110" s="19"/>
      <c r="J110" s="19"/>
      <c r="K110" s="19"/>
      <c r="L110" s="205"/>
      <c r="M110" s="206"/>
      <c r="N110" s="207"/>
      <c r="O110" s="19"/>
      <c r="P110" s="19"/>
      <c r="Q110" s="19"/>
      <c r="R110" s="19"/>
      <c r="S110" s="19"/>
      <c r="T110" s="19"/>
    </row>
    <row r="111" spans="1:20" ht="12" customHeight="1">
      <c r="A111" s="69" t="s">
        <v>1132</v>
      </c>
      <c r="B111" s="19"/>
      <c r="C111" s="208" t="s">
        <v>1214</v>
      </c>
      <c r="D111" s="19"/>
      <c r="E111" s="19"/>
      <c r="F111" s="19"/>
      <c r="G111" s="19"/>
      <c r="H111" s="19"/>
      <c r="I111" s="19"/>
      <c r="J111" s="19"/>
      <c r="K111" s="19"/>
      <c r="L111" s="205"/>
      <c r="M111" s="206"/>
      <c r="N111" s="207"/>
      <c r="O111" s="19"/>
      <c r="P111" s="19"/>
      <c r="Q111" s="19"/>
      <c r="R111" s="19"/>
      <c r="S111" s="19"/>
      <c r="T111" s="19"/>
    </row>
    <row r="112" spans="1:20" ht="12" customHeight="1">
      <c r="A112" s="69" t="s">
        <v>1132</v>
      </c>
      <c r="B112" s="19"/>
      <c r="C112" s="208" t="s">
        <v>1215</v>
      </c>
      <c r="D112" s="19"/>
      <c r="E112" s="19"/>
      <c r="F112" s="19"/>
      <c r="G112" s="19"/>
      <c r="H112" s="19"/>
      <c r="I112" s="19"/>
      <c r="J112" s="19"/>
      <c r="K112" s="19"/>
      <c r="L112" s="205"/>
      <c r="M112" s="206"/>
      <c r="N112" s="207"/>
      <c r="O112" s="19"/>
      <c r="P112" s="19"/>
      <c r="Q112" s="19"/>
      <c r="R112" s="19"/>
      <c r="S112" s="19"/>
      <c r="T112" s="19"/>
    </row>
    <row r="113" spans="1:20" ht="12" customHeight="1">
      <c r="A113" s="69" t="s">
        <v>1132</v>
      </c>
      <c r="B113" s="19"/>
      <c r="C113" s="208" t="s">
        <v>989</v>
      </c>
      <c r="D113" s="19"/>
      <c r="E113" s="19"/>
      <c r="F113" s="19"/>
      <c r="G113" s="19"/>
      <c r="H113" s="19"/>
      <c r="I113" s="19"/>
      <c r="J113" s="19"/>
      <c r="K113" s="19"/>
      <c r="L113" s="205"/>
      <c r="M113" s="206"/>
      <c r="N113" s="207"/>
      <c r="O113" s="19"/>
      <c r="P113" s="19"/>
      <c r="Q113" s="19"/>
      <c r="R113" s="19"/>
      <c r="S113" s="19"/>
      <c r="T113" s="19"/>
    </row>
    <row r="114" spans="1:20" ht="12" customHeight="1">
      <c r="A114" s="69" t="s">
        <v>1132</v>
      </c>
      <c r="B114" s="19"/>
      <c r="C114" s="208" t="s">
        <v>1216</v>
      </c>
      <c r="D114" s="19"/>
      <c r="E114" s="19"/>
      <c r="F114" s="19"/>
      <c r="G114" s="19"/>
      <c r="H114" s="19"/>
      <c r="I114" s="19"/>
      <c r="J114" s="19"/>
      <c r="K114" s="19"/>
      <c r="L114" s="205"/>
      <c r="M114" s="206"/>
      <c r="N114" s="207"/>
      <c r="O114" s="19"/>
      <c r="P114" s="19"/>
      <c r="Q114" s="19"/>
      <c r="R114" s="19"/>
      <c r="S114" s="19"/>
      <c r="T114" s="19"/>
    </row>
    <row r="115" spans="1:20" ht="12" customHeight="1">
      <c r="A115" s="69" t="s">
        <v>1132</v>
      </c>
      <c r="B115" s="19"/>
      <c r="C115" s="208" t="s">
        <v>990</v>
      </c>
      <c r="D115" s="19"/>
      <c r="E115" s="19"/>
      <c r="F115" s="19"/>
      <c r="G115" s="19"/>
      <c r="H115" s="19"/>
      <c r="I115" s="19"/>
      <c r="J115" s="19"/>
      <c r="K115" s="19"/>
      <c r="L115" s="205"/>
      <c r="M115" s="206"/>
      <c r="N115" s="207"/>
      <c r="O115" s="19"/>
      <c r="P115" s="19"/>
      <c r="Q115" s="19"/>
      <c r="R115" s="19"/>
      <c r="S115" s="19"/>
      <c r="T115" s="19"/>
    </row>
    <row r="116" spans="1:20" ht="12" customHeight="1">
      <c r="A116" s="69" t="s">
        <v>1132</v>
      </c>
      <c r="B116" s="19"/>
      <c r="C116" s="208" t="s">
        <v>1217</v>
      </c>
      <c r="D116" s="19"/>
      <c r="E116" s="19"/>
      <c r="F116" s="19"/>
      <c r="G116" s="19"/>
      <c r="H116" s="19"/>
      <c r="I116" s="19"/>
      <c r="J116" s="19"/>
      <c r="K116" s="19"/>
      <c r="L116" s="205"/>
      <c r="M116" s="206"/>
      <c r="N116" s="207"/>
      <c r="O116" s="19"/>
      <c r="P116" s="19"/>
      <c r="Q116" s="19"/>
      <c r="R116" s="19"/>
      <c r="S116" s="19"/>
      <c r="T116" s="19"/>
    </row>
    <row r="117" spans="1:20" ht="12" customHeight="1">
      <c r="A117" s="69" t="s">
        <v>1132</v>
      </c>
      <c r="B117" s="19"/>
      <c r="C117" s="208" t="s">
        <v>1218</v>
      </c>
      <c r="D117" s="19"/>
      <c r="E117" s="19"/>
      <c r="F117" s="19"/>
      <c r="G117" s="19"/>
      <c r="H117" s="19"/>
      <c r="I117" s="19"/>
      <c r="J117" s="19"/>
      <c r="K117" s="19"/>
      <c r="L117" s="205"/>
      <c r="M117" s="206"/>
      <c r="N117" s="207"/>
      <c r="O117" s="19"/>
      <c r="P117" s="19"/>
      <c r="Q117" s="19"/>
      <c r="R117" s="19"/>
      <c r="S117" s="19"/>
      <c r="T117" s="19"/>
    </row>
    <row r="118" spans="1:20" ht="12" customHeight="1">
      <c r="A118" s="69" t="s">
        <v>1132</v>
      </c>
      <c r="B118" s="19"/>
      <c r="C118" s="208" t="s">
        <v>1219</v>
      </c>
      <c r="D118" s="19"/>
      <c r="E118" s="19"/>
      <c r="F118" s="19"/>
      <c r="G118" s="19"/>
      <c r="H118" s="19"/>
      <c r="I118" s="19"/>
      <c r="J118" s="19"/>
      <c r="K118" s="19"/>
      <c r="L118" s="205"/>
      <c r="M118" s="206"/>
      <c r="N118" s="207"/>
      <c r="O118" s="19"/>
      <c r="P118" s="19"/>
      <c r="Q118" s="19"/>
      <c r="R118" s="19"/>
      <c r="S118" s="19"/>
      <c r="T118" s="19"/>
    </row>
    <row r="119" spans="1:20" ht="12" customHeight="1">
      <c r="A119" s="69" t="s">
        <v>1132</v>
      </c>
      <c r="B119" s="19"/>
      <c r="C119" s="208" t="s">
        <v>993</v>
      </c>
      <c r="D119" s="19"/>
      <c r="E119" s="19"/>
      <c r="F119" s="19"/>
      <c r="G119" s="19"/>
      <c r="H119" s="19"/>
      <c r="I119" s="19"/>
      <c r="J119" s="19"/>
      <c r="K119" s="19"/>
      <c r="L119" s="205"/>
      <c r="M119" s="206"/>
      <c r="N119" s="207"/>
      <c r="O119" s="19"/>
      <c r="P119" s="19"/>
      <c r="Q119" s="19"/>
      <c r="R119" s="19"/>
      <c r="S119" s="19"/>
      <c r="T119" s="19"/>
    </row>
    <row r="120" spans="1:20" ht="12" customHeight="1">
      <c r="A120" s="69" t="s">
        <v>1132</v>
      </c>
      <c r="B120" s="19"/>
      <c r="C120" s="208" t="s">
        <v>995</v>
      </c>
      <c r="D120" s="19"/>
      <c r="E120" s="19"/>
      <c r="F120" s="19"/>
      <c r="G120" s="19"/>
      <c r="H120" s="19"/>
      <c r="I120" s="19"/>
      <c r="J120" s="19"/>
      <c r="K120" s="19"/>
      <c r="L120" s="205"/>
      <c r="M120" s="206"/>
      <c r="N120" s="207"/>
      <c r="O120" s="19"/>
      <c r="P120" s="19"/>
      <c r="Q120" s="19"/>
      <c r="R120" s="19"/>
      <c r="S120" s="19"/>
      <c r="T120" s="19"/>
    </row>
    <row r="121" spans="1:20" ht="12" customHeight="1">
      <c r="A121" s="69" t="s">
        <v>1132</v>
      </c>
      <c r="B121" s="19"/>
      <c r="C121" s="208" t="s">
        <v>1220</v>
      </c>
      <c r="D121" s="19"/>
      <c r="E121" s="19"/>
      <c r="F121" s="19"/>
      <c r="G121" s="19"/>
      <c r="H121" s="19"/>
      <c r="I121" s="19"/>
      <c r="J121" s="19"/>
      <c r="K121" s="19"/>
      <c r="L121" s="205"/>
      <c r="M121" s="206"/>
      <c r="N121" s="207"/>
      <c r="O121" s="19"/>
      <c r="P121" s="19"/>
      <c r="Q121" s="19"/>
      <c r="R121" s="19"/>
      <c r="S121" s="19"/>
      <c r="T121" s="19"/>
    </row>
    <row r="122" spans="1:20" ht="12" customHeight="1">
      <c r="A122" s="69" t="s">
        <v>1132</v>
      </c>
      <c r="B122" s="19"/>
      <c r="C122" s="208" t="s">
        <v>1221</v>
      </c>
      <c r="D122" s="19"/>
      <c r="E122" s="19"/>
      <c r="F122" s="19"/>
      <c r="G122" s="19"/>
      <c r="H122" s="19"/>
      <c r="I122" s="19"/>
      <c r="J122" s="19"/>
      <c r="K122" s="19"/>
      <c r="L122" s="205"/>
      <c r="M122" s="206"/>
      <c r="N122" s="207"/>
      <c r="O122" s="19"/>
      <c r="P122" s="19"/>
      <c r="Q122" s="19"/>
      <c r="R122" s="19"/>
      <c r="S122" s="19"/>
      <c r="T122" s="19"/>
    </row>
    <row r="123" spans="1:20" ht="12" customHeight="1">
      <c r="A123" s="69" t="s">
        <v>1132</v>
      </c>
      <c r="B123" s="19"/>
      <c r="C123" s="208" t="s">
        <v>1222</v>
      </c>
      <c r="D123" s="19"/>
      <c r="E123" s="19"/>
      <c r="F123" s="19"/>
      <c r="G123" s="19"/>
      <c r="H123" s="19"/>
      <c r="I123" s="19"/>
      <c r="J123" s="19"/>
      <c r="K123" s="19"/>
      <c r="L123" s="205"/>
      <c r="M123" s="206"/>
      <c r="N123" s="207"/>
      <c r="O123" s="19"/>
      <c r="P123" s="19"/>
      <c r="Q123" s="19"/>
      <c r="R123" s="19"/>
      <c r="S123" s="19"/>
      <c r="T123" s="19"/>
    </row>
    <row r="124" spans="1:20" ht="12" customHeight="1">
      <c r="A124" s="69" t="s">
        <v>1132</v>
      </c>
      <c r="B124" s="19"/>
      <c r="C124" s="208" t="s">
        <v>1223</v>
      </c>
      <c r="D124" s="19"/>
      <c r="E124" s="19"/>
      <c r="F124" s="19"/>
      <c r="G124" s="19"/>
      <c r="H124" s="19"/>
      <c r="I124" s="19"/>
      <c r="J124" s="19"/>
      <c r="K124" s="19"/>
      <c r="L124" s="205"/>
      <c r="M124" s="206"/>
      <c r="N124" s="207"/>
      <c r="O124" s="19"/>
      <c r="P124" s="19"/>
      <c r="Q124" s="19"/>
      <c r="R124" s="19"/>
      <c r="S124" s="19"/>
      <c r="T124" s="19"/>
    </row>
    <row r="125" spans="1:20" ht="12" customHeight="1">
      <c r="A125" s="69" t="s">
        <v>1132</v>
      </c>
      <c r="B125" s="19"/>
      <c r="C125" s="208" t="s">
        <v>1224</v>
      </c>
      <c r="D125" s="19"/>
      <c r="E125" s="19"/>
      <c r="F125" s="19"/>
      <c r="G125" s="19"/>
      <c r="H125" s="19"/>
      <c r="I125" s="19"/>
      <c r="J125" s="19"/>
      <c r="K125" s="19"/>
      <c r="L125" s="205"/>
      <c r="M125" s="206"/>
      <c r="N125" s="207"/>
      <c r="O125" s="19"/>
      <c r="P125" s="19"/>
      <c r="Q125" s="19"/>
      <c r="R125" s="19"/>
      <c r="S125" s="19"/>
      <c r="T125" s="19"/>
    </row>
    <row r="126" spans="1:20" ht="12" customHeight="1">
      <c r="A126" s="69" t="s">
        <v>1132</v>
      </c>
      <c r="B126" s="19"/>
      <c r="C126" s="208" t="s">
        <v>997</v>
      </c>
      <c r="D126" s="19"/>
      <c r="E126" s="19"/>
      <c r="F126" s="19"/>
      <c r="G126" s="19"/>
      <c r="H126" s="19"/>
      <c r="I126" s="19"/>
      <c r="J126" s="19"/>
      <c r="K126" s="19"/>
      <c r="L126" s="205"/>
      <c r="M126" s="206"/>
      <c r="N126" s="207"/>
      <c r="O126" s="19"/>
      <c r="P126" s="19"/>
      <c r="Q126" s="19"/>
      <c r="R126" s="19"/>
      <c r="S126" s="19"/>
      <c r="T126" s="19"/>
    </row>
    <row r="127" spans="1:20" ht="12" customHeight="1">
      <c r="A127" s="69" t="s">
        <v>1132</v>
      </c>
      <c r="B127" s="19"/>
      <c r="C127" s="208" t="s">
        <v>1225</v>
      </c>
      <c r="D127" s="19"/>
      <c r="E127" s="19"/>
      <c r="F127" s="19"/>
      <c r="G127" s="19"/>
      <c r="H127" s="19"/>
      <c r="I127" s="19"/>
      <c r="J127" s="19"/>
      <c r="K127" s="19"/>
      <c r="L127" s="205"/>
      <c r="M127" s="206"/>
      <c r="N127" s="207"/>
      <c r="O127" s="19"/>
      <c r="P127" s="19"/>
      <c r="Q127" s="19"/>
      <c r="R127" s="19"/>
      <c r="S127" s="19"/>
      <c r="T127" s="19"/>
    </row>
    <row r="128" spans="1:20" ht="12" customHeight="1">
      <c r="A128" s="69" t="s">
        <v>1132</v>
      </c>
      <c r="B128" s="19"/>
      <c r="C128" s="208" t="s">
        <v>998</v>
      </c>
      <c r="D128" s="19"/>
      <c r="E128" s="19"/>
      <c r="F128" s="19"/>
      <c r="G128" s="19"/>
      <c r="H128" s="19"/>
      <c r="I128" s="19"/>
      <c r="J128" s="19"/>
      <c r="K128" s="19"/>
      <c r="L128" s="205"/>
      <c r="M128" s="206"/>
      <c r="N128" s="207"/>
      <c r="O128" s="19"/>
      <c r="P128" s="19"/>
      <c r="Q128" s="19"/>
      <c r="R128" s="19"/>
      <c r="S128" s="19"/>
      <c r="T128" s="19"/>
    </row>
    <row r="129" spans="1:20" ht="12" customHeight="1">
      <c r="A129" s="69" t="s">
        <v>1132</v>
      </c>
      <c r="B129" s="19"/>
      <c r="C129" s="208" t="s">
        <v>1226</v>
      </c>
      <c r="D129" s="19"/>
      <c r="E129" s="19"/>
      <c r="F129" s="19"/>
      <c r="G129" s="19"/>
      <c r="H129" s="19"/>
      <c r="I129" s="19"/>
      <c r="J129" s="19"/>
      <c r="K129" s="19"/>
      <c r="L129" s="205"/>
      <c r="M129" s="206"/>
      <c r="N129" s="207"/>
      <c r="O129" s="19"/>
      <c r="P129" s="19"/>
      <c r="Q129" s="19"/>
      <c r="R129" s="19"/>
      <c r="S129" s="19"/>
      <c r="T129" s="19"/>
    </row>
    <row r="130" spans="1:20" ht="12" customHeight="1">
      <c r="A130" s="69" t="s">
        <v>1132</v>
      </c>
      <c r="B130" s="19"/>
      <c r="C130" s="208" t="s">
        <v>1227</v>
      </c>
      <c r="D130" s="19"/>
      <c r="E130" s="19"/>
      <c r="F130" s="19"/>
      <c r="G130" s="19"/>
      <c r="H130" s="19"/>
      <c r="I130" s="19"/>
      <c r="J130" s="19"/>
      <c r="K130" s="19"/>
      <c r="L130" s="205"/>
      <c r="M130" s="206"/>
      <c r="N130" s="207"/>
      <c r="O130" s="19"/>
      <c r="P130" s="19"/>
      <c r="Q130" s="19"/>
      <c r="R130" s="19"/>
      <c r="S130" s="19"/>
      <c r="T130" s="19"/>
    </row>
    <row r="131" spans="1:20" ht="12" customHeight="1">
      <c r="A131" s="69" t="s">
        <v>1132</v>
      </c>
      <c r="B131" s="19"/>
      <c r="C131" s="208" t="s">
        <v>1228</v>
      </c>
      <c r="D131" s="19"/>
      <c r="E131" s="19"/>
      <c r="F131" s="19"/>
      <c r="G131" s="19"/>
      <c r="H131" s="19"/>
      <c r="I131" s="19"/>
      <c r="J131" s="19"/>
      <c r="K131" s="19"/>
      <c r="L131" s="205"/>
      <c r="M131" s="206"/>
      <c r="N131" s="207"/>
      <c r="O131" s="19"/>
      <c r="P131" s="19"/>
      <c r="Q131" s="19"/>
      <c r="R131" s="19"/>
      <c r="S131" s="19"/>
      <c r="T131" s="19"/>
    </row>
    <row r="132" spans="1:20" ht="12" customHeight="1">
      <c r="A132" s="69" t="s">
        <v>1132</v>
      </c>
      <c r="B132" s="19"/>
      <c r="C132" s="208" t="s">
        <v>1000</v>
      </c>
      <c r="D132" s="19"/>
      <c r="E132" s="19"/>
      <c r="F132" s="19"/>
      <c r="G132" s="19"/>
      <c r="H132" s="19"/>
      <c r="I132" s="19"/>
      <c r="J132" s="19"/>
      <c r="K132" s="19"/>
      <c r="L132" s="205"/>
      <c r="M132" s="206"/>
      <c r="N132" s="207"/>
      <c r="O132" s="19"/>
      <c r="P132" s="19"/>
      <c r="Q132" s="19"/>
      <c r="R132" s="19"/>
      <c r="S132" s="19"/>
      <c r="T132" s="19"/>
    </row>
    <row r="133" spans="1:20" ht="12" customHeight="1">
      <c r="A133" s="69" t="s">
        <v>1132</v>
      </c>
      <c r="B133" s="19"/>
      <c r="C133" s="208" t="s">
        <v>1229</v>
      </c>
      <c r="D133" s="19"/>
      <c r="E133" s="19"/>
      <c r="F133" s="19"/>
      <c r="G133" s="19"/>
      <c r="H133" s="19"/>
      <c r="I133" s="19"/>
      <c r="J133" s="19"/>
      <c r="K133" s="19"/>
      <c r="L133" s="205"/>
      <c r="M133" s="206"/>
      <c r="N133" s="207"/>
      <c r="O133" s="19"/>
      <c r="P133" s="19"/>
      <c r="Q133" s="19"/>
      <c r="R133" s="19"/>
      <c r="S133" s="19"/>
      <c r="T133" s="19"/>
    </row>
    <row r="134" spans="1:20" ht="12" customHeight="1">
      <c r="A134" s="69" t="s">
        <v>1132</v>
      </c>
      <c r="B134" s="19"/>
      <c r="C134" s="208" t="s">
        <v>1230</v>
      </c>
      <c r="D134" s="19"/>
      <c r="E134" s="19"/>
      <c r="F134" s="19"/>
      <c r="G134" s="19"/>
      <c r="H134" s="19"/>
      <c r="I134" s="19"/>
      <c r="J134" s="19"/>
      <c r="K134" s="19"/>
      <c r="L134" s="205"/>
      <c r="M134" s="206"/>
      <c r="N134" s="207"/>
      <c r="O134" s="19"/>
      <c r="P134" s="19"/>
      <c r="Q134" s="19"/>
      <c r="R134" s="19"/>
      <c r="S134" s="19"/>
      <c r="T134" s="19"/>
    </row>
    <row r="135" spans="1:20" ht="12" customHeight="1">
      <c r="A135" s="69" t="s">
        <v>1132</v>
      </c>
      <c r="B135" s="19"/>
      <c r="C135" s="208" t="s">
        <v>1231</v>
      </c>
      <c r="D135" s="19"/>
      <c r="E135" s="19"/>
      <c r="F135" s="19"/>
      <c r="G135" s="19"/>
      <c r="H135" s="19"/>
      <c r="I135" s="19"/>
      <c r="J135" s="19"/>
      <c r="K135" s="19"/>
      <c r="L135" s="205"/>
      <c r="M135" s="206"/>
      <c r="N135" s="207"/>
      <c r="O135" s="19"/>
      <c r="P135" s="19"/>
      <c r="Q135" s="19"/>
      <c r="R135" s="19"/>
      <c r="S135" s="19"/>
      <c r="T135" s="19"/>
    </row>
    <row r="136" spans="1:20" ht="12" customHeight="1">
      <c r="A136" s="69" t="s">
        <v>1132</v>
      </c>
      <c r="B136" s="19"/>
      <c r="C136" s="208" t="s">
        <v>1232</v>
      </c>
      <c r="D136" s="19"/>
      <c r="E136" s="19"/>
      <c r="F136" s="19"/>
      <c r="G136" s="19"/>
      <c r="H136" s="19"/>
      <c r="I136" s="19"/>
      <c r="J136" s="19"/>
      <c r="K136" s="19"/>
      <c r="L136" s="205"/>
      <c r="M136" s="206"/>
      <c r="N136" s="207"/>
      <c r="O136" s="19"/>
      <c r="P136" s="19"/>
      <c r="Q136" s="19"/>
      <c r="R136" s="19"/>
      <c r="S136" s="19"/>
      <c r="T136" s="19"/>
    </row>
    <row r="137" spans="1:20" ht="12" customHeight="1">
      <c r="A137" s="69" t="s">
        <v>1132</v>
      </c>
      <c r="B137" s="19"/>
      <c r="C137" s="208" t="s">
        <v>1002</v>
      </c>
      <c r="D137" s="19"/>
      <c r="E137" s="19"/>
      <c r="F137" s="19"/>
      <c r="G137" s="19"/>
      <c r="H137" s="19"/>
      <c r="I137" s="19"/>
      <c r="J137" s="19"/>
      <c r="K137" s="19"/>
      <c r="L137" s="205"/>
      <c r="M137" s="206"/>
      <c r="N137" s="207"/>
      <c r="O137" s="19"/>
      <c r="P137" s="19"/>
      <c r="Q137" s="19"/>
      <c r="R137" s="19"/>
      <c r="S137" s="19"/>
      <c r="T137" s="19"/>
    </row>
    <row r="138" spans="1:20" ht="12" customHeight="1">
      <c r="A138" s="69" t="s">
        <v>1132</v>
      </c>
      <c r="B138" s="19"/>
      <c r="C138" s="208" t="s">
        <v>1233</v>
      </c>
      <c r="D138" s="19"/>
      <c r="E138" s="19"/>
      <c r="F138" s="19"/>
      <c r="G138" s="19"/>
      <c r="H138" s="19"/>
      <c r="I138" s="19"/>
      <c r="J138" s="19"/>
      <c r="K138" s="19"/>
      <c r="L138" s="205"/>
      <c r="M138" s="206"/>
      <c r="N138" s="207"/>
      <c r="O138" s="19"/>
      <c r="P138" s="19"/>
      <c r="Q138" s="19"/>
      <c r="R138" s="19"/>
      <c r="S138" s="19"/>
      <c r="T138" s="19"/>
    </row>
    <row r="139" spans="1:20" ht="12" customHeight="1">
      <c r="A139" s="69" t="s">
        <v>1132</v>
      </c>
      <c r="B139" s="19"/>
      <c r="C139" s="208" t="s">
        <v>1234</v>
      </c>
      <c r="D139" s="19"/>
      <c r="E139" s="19"/>
      <c r="F139" s="19"/>
      <c r="G139" s="19"/>
      <c r="H139" s="19"/>
      <c r="I139" s="19"/>
      <c r="J139" s="19"/>
      <c r="K139" s="19"/>
      <c r="L139" s="205"/>
      <c r="M139" s="206"/>
      <c r="N139" s="207"/>
      <c r="O139" s="19"/>
      <c r="P139" s="19"/>
      <c r="Q139" s="19"/>
      <c r="R139" s="19"/>
      <c r="S139" s="19"/>
      <c r="T139" s="19"/>
    </row>
    <row r="140" spans="1:20" ht="12" customHeight="1">
      <c r="A140" s="69" t="s">
        <v>1132</v>
      </c>
      <c r="B140" s="19"/>
      <c r="C140" s="208" t="s">
        <v>1235</v>
      </c>
      <c r="D140" s="19"/>
      <c r="E140" s="19"/>
      <c r="F140" s="19"/>
      <c r="G140" s="19"/>
      <c r="H140" s="19"/>
      <c r="I140" s="19"/>
      <c r="J140" s="19"/>
      <c r="K140" s="19"/>
      <c r="L140" s="205"/>
      <c r="M140" s="206"/>
      <c r="N140" s="207"/>
      <c r="O140" s="19"/>
      <c r="P140" s="19"/>
      <c r="Q140" s="19"/>
      <c r="R140" s="19"/>
      <c r="S140" s="19"/>
      <c r="T140" s="19"/>
    </row>
    <row r="141" spans="1:20" ht="12" customHeight="1">
      <c r="A141" s="69" t="s">
        <v>1132</v>
      </c>
      <c r="B141" s="19"/>
      <c r="C141" s="208" t="s">
        <v>119</v>
      </c>
      <c r="D141" s="19"/>
      <c r="E141" s="19"/>
      <c r="F141" s="19"/>
      <c r="G141" s="19"/>
      <c r="H141" s="19"/>
      <c r="I141" s="19"/>
      <c r="J141" s="19"/>
      <c r="K141" s="19"/>
      <c r="L141" s="205"/>
      <c r="M141" s="206"/>
      <c r="N141" s="207"/>
      <c r="O141" s="19"/>
      <c r="P141" s="19"/>
      <c r="Q141" s="19"/>
      <c r="R141" s="19"/>
      <c r="S141" s="19"/>
      <c r="T141" s="19"/>
    </row>
    <row r="142" spans="1:20" ht="12" customHeight="1">
      <c r="A142" s="69" t="s">
        <v>1132</v>
      </c>
      <c r="B142" s="19"/>
      <c r="C142" s="208" t="s">
        <v>1003</v>
      </c>
      <c r="D142" s="19"/>
      <c r="E142" s="19"/>
      <c r="F142" s="19"/>
      <c r="G142" s="19"/>
      <c r="H142" s="19"/>
      <c r="I142" s="19"/>
      <c r="J142" s="19"/>
      <c r="K142" s="19"/>
      <c r="L142" s="205"/>
      <c r="M142" s="206"/>
      <c r="N142" s="207"/>
      <c r="O142" s="19"/>
      <c r="P142" s="19"/>
      <c r="Q142" s="19"/>
      <c r="R142" s="19"/>
      <c r="S142" s="19"/>
      <c r="T142" s="19"/>
    </row>
    <row r="143" spans="1:20" ht="12" customHeight="1">
      <c r="A143" s="69" t="s">
        <v>1132</v>
      </c>
      <c r="B143" s="19"/>
      <c r="C143" s="208" t="s">
        <v>1236</v>
      </c>
      <c r="D143" s="19"/>
      <c r="E143" s="19"/>
      <c r="F143" s="19"/>
      <c r="G143" s="19"/>
      <c r="H143" s="19"/>
      <c r="I143" s="19"/>
      <c r="J143" s="19"/>
      <c r="K143" s="19"/>
      <c r="L143" s="205"/>
      <c r="M143" s="206"/>
      <c r="N143" s="207"/>
      <c r="O143" s="19"/>
      <c r="P143" s="19"/>
      <c r="Q143" s="19"/>
      <c r="R143" s="19"/>
      <c r="S143" s="19"/>
      <c r="T143" s="19"/>
    </row>
    <row r="144" spans="1:20" ht="12" customHeight="1">
      <c r="A144" s="69" t="s">
        <v>1132</v>
      </c>
      <c r="B144" s="19"/>
      <c r="C144" s="208" t="s">
        <v>1237</v>
      </c>
      <c r="D144" s="19"/>
      <c r="E144" s="19"/>
      <c r="F144" s="19"/>
      <c r="G144" s="19"/>
      <c r="H144" s="19"/>
      <c r="I144" s="19"/>
      <c r="J144" s="19"/>
      <c r="K144" s="19"/>
      <c r="L144" s="205"/>
      <c r="M144" s="206"/>
      <c r="N144" s="207"/>
      <c r="O144" s="19"/>
      <c r="P144" s="19"/>
      <c r="Q144" s="19"/>
      <c r="R144" s="19"/>
      <c r="S144" s="19"/>
      <c r="T144" s="19"/>
    </row>
    <row r="145" spans="1:20" ht="12" customHeight="1">
      <c r="A145" s="69" t="s">
        <v>1132</v>
      </c>
      <c r="B145" s="19"/>
      <c r="C145" s="208" t="s">
        <v>1004</v>
      </c>
      <c r="D145" s="19"/>
      <c r="E145" s="19"/>
      <c r="F145" s="19"/>
      <c r="G145" s="19"/>
      <c r="H145" s="19"/>
      <c r="I145" s="19"/>
      <c r="J145" s="19"/>
      <c r="K145" s="19"/>
      <c r="L145" s="205"/>
      <c r="M145" s="206"/>
      <c r="N145" s="207"/>
      <c r="O145" s="19"/>
      <c r="P145" s="19"/>
      <c r="Q145" s="19"/>
      <c r="R145" s="19"/>
      <c r="S145" s="19"/>
      <c r="T145" s="19"/>
    </row>
    <row r="146" spans="1:20" ht="12" customHeight="1">
      <c r="A146" s="69" t="s">
        <v>1132</v>
      </c>
      <c r="B146" s="19"/>
      <c r="C146" s="208" t="s">
        <v>1083</v>
      </c>
      <c r="D146" s="19"/>
      <c r="E146" s="19"/>
      <c r="F146" s="19"/>
      <c r="G146" s="19"/>
      <c r="H146" s="19"/>
      <c r="I146" s="19"/>
      <c r="J146" s="19"/>
      <c r="K146" s="19"/>
      <c r="L146" s="205"/>
      <c r="M146" s="206"/>
      <c r="N146" s="207"/>
      <c r="O146" s="19"/>
      <c r="P146" s="19"/>
      <c r="Q146" s="19"/>
      <c r="R146" s="19"/>
      <c r="S146" s="19"/>
      <c r="T146" s="19"/>
    </row>
    <row r="147" spans="1:20" ht="12" customHeight="1">
      <c r="A147" s="69" t="s">
        <v>1132</v>
      </c>
      <c r="B147" s="19"/>
      <c r="C147" s="208" t="s">
        <v>1007</v>
      </c>
      <c r="D147" s="19"/>
      <c r="E147" s="19"/>
      <c r="F147" s="19"/>
      <c r="G147" s="19"/>
      <c r="H147" s="19"/>
      <c r="I147" s="19"/>
      <c r="J147" s="19"/>
      <c r="K147" s="19"/>
      <c r="L147" s="205"/>
      <c r="M147" s="206"/>
      <c r="N147" s="207"/>
      <c r="O147" s="19"/>
      <c r="P147" s="19"/>
      <c r="Q147" s="19"/>
      <c r="R147" s="19"/>
      <c r="S147" s="19"/>
      <c r="T147" s="19"/>
    </row>
    <row r="148" spans="1:20" ht="12" customHeight="1">
      <c r="A148" s="69" t="s">
        <v>1132</v>
      </c>
      <c r="B148" s="19"/>
      <c r="C148" s="208" t="s">
        <v>1238</v>
      </c>
      <c r="D148" s="19"/>
      <c r="E148" s="19"/>
      <c r="F148" s="19"/>
      <c r="G148" s="19"/>
      <c r="H148" s="19"/>
      <c r="I148" s="19"/>
      <c r="J148" s="19"/>
      <c r="K148" s="19"/>
      <c r="L148" s="205"/>
      <c r="M148" s="206"/>
      <c r="N148" s="207"/>
      <c r="O148" s="19"/>
      <c r="P148" s="19"/>
      <c r="Q148" s="19"/>
      <c r="R148" s="19"/>
      <c r="S148" s="19"/>
      <c r="T148" s="19"/>
    </row>
    <row r="149" spans="1:20" ht="12" customHeight="1">
      <c r="A149" s="69" t="s">
        <v>1132</v>
      </c>
      <c r="B149" s="19"/>
      <c r="C149" s="208" t="s">
        <v>1239</v>
      </c>
      <c r="D149" s="19"/>
      <c r="E149" s="19"/>
      <c r="F149" s="19"/>
      <c r="G149" s="19"/>
      <c r="H149" s="19"/>
      <c r="I149" s="19"/>
      <c r="J149" s="19"/>
      <c r="K149" s="19"/>
      <c r="L149" s="205"/>
      <c r="M149" s="206"/>
      <c r="N149" s="207"/>
      <c r="O149" s="19"/>
      <c r="P149" s="19"/>
      <c r="Q149" s="19"/>
      <c r="R149" s="19"/>
      <c r="S149" s="19"/>
      <c r="T149" s="19"/>
    </row>
    <row r="150" spans="1:20" ht="12" customHeight="1">
      <c r="A150" s="69" t="s">
        <v>1132</v>
      </c>
      <c r="B150" s="19"/>
      <c r="C150" s="208" t="s">
        <v>1010</v>
      </c>
      <c r="D150" s="19"/>
      <c r="E150" s="19"/>
      <c r="F150" s="19"/>
      <c r="G150" s="19"/>
      <c r="H150" s="19"/>
      <c r="I150" s="19"/>
      <c r="J150" s="19"/>
      <c r="K150" s="19"/>
      <c r="L150" s="205"/>
      <c r="M150" s="206"/>
      <c r="N150" s="207"/>
      <c r="O150" s="19"/>
      <c r="P150" s="19"/>
      <c r="Q150" s="19"/>
      <c r="R150" s="19"/>
      <c r="S150" s="19"/>
      <c r="T150" s="19"/>
    </row>
    <row r="151" spans="1:20" ht="12" customHeight="1">
      <c r="A151" s="69" t="s">
        <v>1132</v>
      </c>
      <c r="B151" s="19"/>
      <c r="C151" s="208" t="s">
        <v>1240</v>
      </c>
      <c r="D151" s="19"/>
      <c r="E151" s="19"/>
      <c r="F151" s="19"/>
      <c r="G151" s="19"/>
      <c r="H151" s="19"/>
      <c r="I151" s="19"/>
      <c r="J151" s="19"/>
      <c r="K151" s="19"/>
      <c r="L151" s="205"/>
      <c r="M151" s="206"/>
      <c r="N151" s="207"/>
      <c r="O151" s="19"/>
      <c r="P151" s="19"/>
      <c r="Q151" s="19"/>
      <c r="R151" s="19"/>
      <c r="S151" s="19"/>
      <c r="T151" s="19"/>
    </row>
    <row r="152" spans="1:20" ht="12" customHeight="1">
      <c r="A152" s="69" t="s">
        <v>1132</v>
      </c>
      <c r="B152" s="19"/>
      <c r="C152" s="208" t="s">
        <v>1241</v>
      </c>
      <c r="D152" s="19"/>
      <c r="E152" s="19"/>
      <c r="F152" s="19"/>
      <c r="G152" s="19"/>
      <c r="H152" s="19"/>
      <c r="I152" s="19"/>
      <c r="J152" s="19"/>
      <c r="K152" s="19"/>
      <c r="L152" s="205"/>
      <c r="M152" s="206"/>
      <c r="N152" s="207"/>
      <c r="O152" s="19"/>
      <c r="P152" s="19"/>
      <c r="Q152" s="19"/>
      <c r="R152" s="19"/>
      <c r="S152" s="19"/>
      <c r="T152" s="19"/>
    </row>
    <row r="153" spans="1:20" ht="12" customHeight="1">
      <c r="A153" s="69" t="s">
        <v>1132</v>
      </c>
      <c r="B153" s="19"/>
      <c r="C153" s="208" t="s">
        <v>1242</v>
      </c>
      <c r="D153" s="19"/>
      <c r="E153" s="19"/>
      <c r="F153" s="19"/>
      <c r="G153" s="19"/>
      <c r="H153" s="19"/>
      <c r="I153" s="19"/>
      <c r="J153" s="19"/>
      <c r="K153" s="19"/>
      <c r="L153" s="205"/>
      <c r="M153" s="206"/>
      <c r="N153" s="207"/>
      <c r="O153" s="19"/>
      <c r="P153" s="19"/>
      <c r="Q153" s="19"/>
      <c r="R153" s="19"/>
      <c r="S153" s="19"/>
      <c r="T153" s="19"/>
    </row>
    <row r="154" spans="1:20" ht="12" customHeight="1">
      <c r="A154" s="69" t="s">
        <v>1132</v>
      </c>
      <c r="B154" s="19"/>
      <c r="C154" s="208" t="s">
        <v>1013</v>
      </c>
      <c r="D154" s="19"/>
      <c r="E154" s="19"/>
      <c r="F154" s="19"/>
      <c r="G154" s="19"/>
      <c r="H154" s="19"/>
      <c r="I154" s="19"/>
      <c r="J154" s="19"/>
      <c r="K154" s="19"/>
      <c r="L154" s="205"/>
      <c r="M154" s="206"/>
      <c r="N154" s="207"/>
      <c r="O154" s="19"/>
      <c r="P154" s="19"/>
      <c r="Q154" s="19"/>
      <c r="R154" s="19"/>
      <c r="S154" s="19"/>
      <c r="T154" s="19"/>
    </row>
    <row r="155" spans="1:20" ht="12" customHeight="1">
      <c r="A155" s="69" t="s">
        <v>1132</v>
      </c>
      <c r="B155" s="19"/>
      <c r="C155" s="208" t="s">
        <v>1243</v>
      </c>
      <c r="D155" s="19"/>
      <c r="E155" s="19"/>
      <c r="F155" s="19"/>
      <c r="G155" s="19"/>
      <c r="H155" s="19"/>
      <c r="I155" s="19"/>
      <c r="J155" s="19"/>
      <c r="K155" s="19"/>
      <c r="L155" s="205"/>
      <c r="M155" s="206"/>
      <c r="N155" s="207"/>
      <c r="O155" s="19"/>
      <c r="P155" s="19"/>
      <c r="Q155" s="19"/>
      <c r="R155" s="19"/>
      <c r="S155" s="19"/>
      <c r="T155" s="19"/>
    </row>
    <row r="156" spans="1:20" ht="12" customHeight="1">
      <c r="A156" s="69" t="s">
        <v>1132</v>
      </c>
      <c r="B156" s="19"/>
      <c r="C156" s="208" t="s">
        <v>1244</v>
      </c>
      <c r="D156" s="19"/>
      <c r="E156" s="19"/>
      <c r="F156" s="19"/>
      <c r="G156" s="19"/>
      <c r="H156" s="19"/>
      <c r="I156" s="19"/>
      <c r="J156" s="19"/>
      <c r="K156" s="19"/>
      <c r="L156" s="205"/>
      <c r="M156" s="206"/>
      <c r="N156" s="207"/>
      <c r="O156" s="19"/>
      <c r="P156" s="19"/>
      <c r="Q156" s="19"/>
      <c r="R156" s="19"/>
      <c r="S156" s="19"/>
      <c r="T156" s="19"/>
    </row>
    <row r="157" spans="1:20" ht="12" customHeight="1">
      <c r="A157" s="69" t="s">
        <v>1132</v>
      </c>
      <c r="B157" s="19"/>
      <c r="C157" s="208" t="s">
        <v>1245</v>
      </c>
      <c r="D157" s="19"/>
      <c r="E157" s="19"/>
      <c r="F157" s="19"/>
      <c r="G157" s="19"/>
      <c r="H157" s="19"/>
      <c r="I157" s="19"/>
      <c r="J157" s="19"/>
      <c r="K157" s="19"/>
      <c r="L157" s="205"/>
      <c r="M157" s="206"/>
      <c r="N157" s="207"/>
      <c r="O157" s="19"/>
      <c r="P157" s="19"/>
      <c r="Q157" s="19"/>
      <c r="R157" s="19"/>
      <c r="S157" s="19"/>
      <c r="T157" s="19"/>
    </row>
    <row r="158" spans="1:20" ht="12" customHeight="1">
      <c r="A158" s="69" t="s">
        <v>1132</v>
      </c>
      <c r="B158" s="19"/>
      <c r="C158" s="208" t="s">
        <v>1246</v>
      </c>
      <c r="D158" s="19"/>
      <c r="E158" s="19"/>
      <c r="F158" s="19"/>
      <c r="G158" s="19"/>
      <c r="H158" s="19"/>
      <c r="I158" s="19"/>
      <c r="J158" s="19"/>
      <c r="K158" s="19"/>
      <c r="L158" s="205"/>
      <c r="M158" s="206"/>
      <c r="N158" s="207"/>
      <c r="O158" s="19"/>
      <c r="P158" s="19"/>
      <c r="Q158" s="19"/>
      <c r="R158" s="19"/>
      <c r="S158" s="19"/>
      <c r="T158" s="19"/>
    </row>
    <row r="159" spans="1:20" ht="12" customHeight="1">
      <c r="A159" s="69" t="s">
        <v>1132</v>
      </c>
      <c r="B159" s="19"/>
      <c r="C159" s="208" t="s">
        <v>1014</v>
      </c>
      <c r="D159" s="19"/>
      <c r="E159" s="19"/>
      <c r="F159" s="19"/>
      <c r="G159" s="19"/>
      <c r="H159" s="19"/>
      <c r="I159" s="19"/>
      <c r="J159" s="19"/>
      <c r="K159" s="19"/>
      <c r="L159" s="205"/>
      <c r="M159" s="206"/>
      <c r="N159" s="207"/>
      <c r="O159" s="19"/>
      <c r="P159" s="19"/>
      <c r="Q159" s="19"/>
      <c r="R159" s="19"/>
      <c r="S159" s="19"/>
      <c r="T159" s="19"/>
    </row>
    <row r="160" spans="1:20" ht="12" customHeight="1">
      <c r="A160" s="69" t="s">
        <v>1132</v>
      </c>
      <c r="B160" s="19"/>
      <c r="C160" s="208" t="s">
        <v>1247</v>
      </c>
      <c r="D160" s="19"/>
      <c r="E160" s="19"/>
      <c r="F160" s="19"/>
      <c r="G160" s="19"/>
      <c r="H160" s="19"/>
      <c r="I160" s="19"/>
      <c r="J160" s="19"/>
      <c r="K160" s="19"/>
      <c r="L160" s="205"/>
      <c r="M160" s="206"/>
      <c r="N160" s="207"/>
      <c r="O160" s="19"/>
      <c r="P160" s="19"/>
      <c r="Q160" s="19"/>
      <c r="R160" s="19"/>
      <c r="S160" s="19"/>
      <c r="T160" s="19"/>
    </row>
    <row r="161" spans="1:20" ht="12" customHeight="1">
      <c r="A161" s="69" t="s">
        <v>1132</v>
      </c>
      <c r="B161" s="19"/>
      <c r="C161" s="208" t="s">
        <v>1015</v>
      </c>
      <c r="D161" s="19"/>
      <c r="E161" s="19"/>
      <c r="F161" s="19"/>
      <c r="G161" s="19"/>
      <c r="H161" s="19"/>
      <c r="I161" s="19"/>
      <c r="J161" s="19"/>
      <c r="K161" s="19"/>
      <c r="L161" s="205"/>
      <c r="M161" s="206"/>
      <c r="N161" s="207"/>
      <c r="O161" s="19"/>
      <c r="P161" s="19"/>
      <c r="Q161" s="19"/>
      <c r="R161" s="19"/>
      <c r="S161" s="19"/>
      <c r="T161" s="19"/>
    </row>
    <row r="162" spans="1:20" ht="12" customHeight="1">
      <c r="A162" s="69" t="s">
        <v>1132</v>
      </c>
      <c r="B162" s="19"/>
      <c r="C162" s="208" t="s">
        <v>1248</v>
      </c>
      <c r="D162" s="19"/>
      <c r="E162" s="19"/>
      <c r="F162" s="19"/>
      <c r="G162" s="19"/>
      <c r="H162" s="19"/>
      <c r="I162" s="19"/>
      <c r="J162" s="19"/>
      <c r="K162" s="19"/>
      <c r="L162" s="205"/>
      <c r="M162" s="206"/>
      <c r="N162" s="207"/>
      <c r="O162" s="19"/>
      <c r="P162" s="19"/>
      <c r="Q162" s="19"/>
      <c r="R162" s="19"/>
      <c r="S162" s="19"/>
      <c r="T162" s="19"/>
    </row>
    <row r="163" spans="1:20" ht="12" customHeight="1">
      <c r="A163" s="69" t="s">
        <v>1132</v>
      </c>
      <c r="B163" s="19"/>
      <c r="C163" s="208" t="s">
        <v>1249</v>
      </c>
      <c r="D163" s="19"/>
      <c r="E163" s="19"/>
      <c r="F163" s="19"/>
      <c r="G163" s="19"/>
      <c r="H163" s="19"/>
      <c r="I163" s="19"/>
      <c r="J163" s="19"/>
      <c r="K163" s="19"/>
      <c r="L163" s="205"/>
      <c r="M163" s="206"/>
      <c r="N163" s="207"/>
      <c r="O163" s="19"/>
      <c r="P163" s="19"/>
      <c r="Q163" s="19"/>
      <c r="R163" s="19"/>
      <c r="S163" s="19"/>
      <c r="T163" s="19"/>
    </row>
    <row r="164" spans="1:20" ht="12" customHeight="1">
      <c r="A164" s="69" t="s">
        <v>1132</v>
      </c>
      <c r="B164" s="19"/>
      <c r="C164" s="208" t="s">
        <v>1250</v>
      </c>
      <c r="D164" s="19"/>
      <c r="E164" s="19"/>
      <c r="F164" s="19"/>
      <c r="G164" s="19"/>
      <c r="H164" s="19"/>
      <c r="I164" s="19"/>
      <c r="J164" s="19"/>
      <c r="K164" s="19"/>
      <c r="L164" s="205"/>
      <c r="M164" s="206"/>
      <c r="N164" s="207"/>
      <c r="O164" s="19"/>
      <c r="P164" s="19"/>
      <c r="Q164" s="19"/>
      <c r="R164" s="19"/>
      <c r="S164" s="19"/>
      <c r="T164" s="19"/>
    </row>
    <row r="165" spans="1:20" ht="12" customHeight="1">
      <c r="A165" s="69" t="s">
        <v>1132</v>
      </c>
      <c r="B165" s="19"/>
      <c r="C165" s="208" t="s">
        <v>1251</v>
      </c>
      <c r="D165" s="19"/>
      <c r="E165" s="19"/>
      <c r="F165" s="19"/>
      <c r="G165" s="19"/>
      <c r="H165" s="19"/>
      <c r="I165" s="19"/>
      <c r="J165" s="19"/>
      <c r="K165" s="19"/>
      <c r="L165" s="205"/>
      <c r="M165" s="206"/>
      <c r="N165" s="207"/>
      <c r="O165" s="19"/>
      <c r="P165" s="19"/>
      <c r="Q165" s="19"/>
      <c r="R165" s="19"/>
      <c r="S165" s="19"/>
      <c r="T165" s="19"/>
    </row>
    <row r="166" spans="1:20" ht="12" customHeight="1">
      <c r="A166" s="69" t="s">
        <v>1132</v>
      </c>
      <c r="B166" s="19"/>
      <c r="C166" s="208" t="s">
        <v>1252</v>
      </c>
      <c r="D166" s="19"/>
      <c r="E166" s="19"/>
      <c r="F166" s="19"/>
      <c r="G166" s="19"/>
      <c r="H166" s="19"/>
      <c r="I166" s="19"/>
      <c r="J166" s="19"/>
      <c r="K166" s="19"/>
      <c r="L166" s="205"/>
      <c r="M166" s="206"/>
      <c r="N166" s="207"/>
      <c r="O166" s="19"/>
      <c r="P166" s="19"/>
      <c r="Q166" s="19"/>
      <c r="R166" s="19"/>
      <c r="S166" s="19"/>
      <c r="T166" s="19"/>
    </row>
    <row r="167" spans="1:20" ht="12" customHeight="1">
      <c r="A167" s="69" t="s">
        <v>1132</v>
      </c>
      <c r="B167" s="19"/>
      <c r="C167" s="208" t="s">
        <v>1018</v>
      </c>
      <c r="D167" s="19"/>
      <c r="E167" s="19"/>
      <c r="F167" s="19"/>
      <c r="G167" s="19"/>
      <c r="H167" s="19"/>
      <c r="I167" s="19"/>
      <c r="J167" s="19"/>
      <c r="K167" s="19"/>
      <c r="L167" s="205"/>
      <c r="M167" s="206"/>
      <c r="N167" s="207"/>
      <c r="O167" s="19"/>
      <c r="P167" s="19"/>
      <c r="Q167" s="19"/>
      <c r="R167" s="19"/>
      <c r="S167" s="19"/>
      <c r="T167" s="19"/>
    </row>
    <row r="168" spans="1:20" ht="12" customHeight="1">
      <c r="A168" s="69" t="s">
        <v>1132</v>
      </c>
      <c r="B168" s="19"/>
      <c r="C168" s="208" t="s">
        <v>1253</v>
      </c>
      <c r="D168" s="19"/>
      <c r="E168" s="19"/>
      <c r="F168" s="19"/>
      <c r="G168" s="19"/>
      <c r="H168" s="19"/>
      <c r="I168" s="19"/>
      <c r="J168" s="19"/>
      <c r="K168" s="19"/>
      <c r="L168" s="205"/>
      <c r="M168" s="206"/>
      <c r="N168" s="207"/>
      <c r="O168" s="19"/>
      <c r="P168" s="19"/>
      <c r="Q168" s="19"/>
      <c r="R168" s="19"/>
      <c r="S168" s="19"/>
      <c r="T168" s="19"/>
    </row>
    <row r="169" spans="1:20" ht="12" customHeight="1">
      <c r="A169" s="69" t="s">
        <v>1132</v>
      </c>
      <c r="B169" s="19"/>
      <c r="C169" s="208" t="s">
        <v>1254</v>
      </c>
      <c r="D169" s="19"/>
      <c r="E169" s="19"/>
      <c r="F169" s="19"/>
      <c r="G169" s="19"/>
      <c r="H169" s="19"/>
      <c r="I169" s="19"/>
      <c r="J169" s="19"/>
      <c r="K169" s="19"/>
      <c r="L169" s="205"/>
      <c r="M169" s="206"/>
      <c r="N169" s="207"/>
      <c r="O169" s="19"/>
      <c r="P169" s="19"/>
      <c r="Q169" s="19"/>
      <c r="R169" s="19"/>
      <c r="S169" s="19"/>
      <c r="T169" s="19"/>
    </row>
    <row r="170" spans="1:20" ht="12" customHeight="1">
      <c r="A170" s="69" t="s">
        <v>1132</v>
      </c>
      <c r="B170" s="19"/>
      <c r="C170" s="208" t="s">
        <v>1255</v>
      </c>
      <c r="D170" s="19"/>
      <c r="E170" s="19"/>
      <c r="F170" s="19"/>
      <c r="G170" s="19"/>
      <c r="H170" s="19"/>
      <c r="I170" s="19"/>
      <c r="J170" s="19"/>
      <c r="K170" s="19"/>
      <c r="L170" s="205"/>
      <c r="M170" s="206"/>
      <c r="N170" s="207"/>
      <c r="O170" s="19"/>
      <c r="P170" s="19"/>
      <c r="Q170" s="19"/>
      <c r="R170" s="19"/>
      <c r="S170" s="19"/>
      <c r="T170" s="19"/>
    </row>
    <row r="171" spans="1:20" ht="12" customHeight="1">
      <c r="A171" s="69" t="s">
        <v>1132</v>
      </c>
      <c r="B171" s="19"/>
      <c r="C171" s="208" t="s">
        <v>1256</v>
      </c>
      <c r="D171" s="19"/>
      <c r="E171" s="19"/>
      <c r="F171" s="19"/>
      <c r="G171" s="19"/>
      <c r="H171" s="19"/>
      <c r="I171" s="19"/>
      <c r="J171" s="19"/>
      <c r="K171" s="19"/>
      <c r="L171" s="205"/>
      <c r="M171" s="206"/>
      <c r="N171" s="207"/>
      <c r="O171" s="19"/>
      <c r="P171" s="19"/>
      <c r="Q171" s="19"/>
      <c r="R171" s="19"/>
      <c r="S171" s="19"/>
      <c r="T171" s="19"/>
    </row>
    <row r="172" spans="1:20" ht="12" customHeight="1">
      <c r="A172" s="69" t="s">
        <v>1132</v>
      </c>
      <c r="B172" s="19"/>
      <c r="C172" s="208" t="s">
        <v>1021</v>
      </c>
      <c r="D172" s="19"/>
      <c r="E172" s="19"/>
      <c r="F172" s="19"/>
      <c r="G172" s="19"/>
      <c r="H172" s="19"/>
      <c r="I172" s="19"/>
      <c r="J172" s="19"/>
      <c r="K172" s="19"/>
      <c r="L172" s="205"/>
      <c r="M172" s="206"/>
      <c r="N172" s="207"/>
      <c r="O172" s="19"/>
      <c r="P172" s="19"/>
      <c r="Q172" s="19"/>
      <c r="R172" s="19"/>
      <c r="S172" s="19"/>
      <c r="T172" s="19"/>
    </row>
    <row r="173" spans="1:20" ht="12" customHeight="1">
      <c r="A173" s="69" t="s">
        <v>1132</v>
      </c>
      <c r="B173" s="19"/>
      <c r="C173" s="208" t="s">
        <v>1257</v>
      </c>
      <c r="D173" s="19"/>
      <c r="E173" s="19"/>
      <c r="F173" s="19"/>
      <c r="G173" s="19"/>
      <c r="H173" s="19"/>
      <c r="I173" s="19"/>
      <c r="J173" s="19"/>
      <c r="K173" s="19"/>
      <c r="L173" s="205"/>
      <c r="M173" s="206"/>
      <c r="N173" s="207"/>
      <c r="O173" s="19"/>
      <c r="P173" s="19"/>
      <c r="Q173" s="19"/>
      <c r="R173" s="19"/>
      <c r="S173" s="19"/>
      <c r="T173" s="19"/>
    </row>
    <row r="174" spans="1:20" ht="12" customHeight="1">
      <c r="A174" s="69" t="s">
        <v>1132</v>
      </c>
      <c r="B174" s="19"/>
      <c r="C174" s="208" t="s">
        <v>1022</v>
      </c>
      <c r="D174" s="19"/>
      <c r="E174" s="19"/>
      <c r="F174" s="19"/>
      <c r="G174" s="19"/>
      <c r="H174" s="19"/>
      <c r="I174" s="19"/>
      <c r="J174" s="19"/>
      <c r="K174" s="19"/>
      <c r="L174" s="205"/>
      <c r="M174" s="206"/>
      <c r="N174" s="207"/>
      <c r="O174" s="19"/>
      <c r="P174" s="19"/>
      <c r="Q174" s="19"/>
      <c r="R174" s="19"/>
      <c r="S174" s="19"/>
      <c r="T174" s="19"/>
    </row>
    <row r="175" spans="1:20" ht="12" customHeight="1">
      <c r="A175" s="69" t="s">
        <v>1132</v>
      </c>
      <c r="B175" s="19"/>
      <c r="C175" s="208" t="s">
        <v>1258</v>
      </c>
      <c r="D175" s="19"/>
      <c r="E175" s="19"/>
      <c r="F175" s="19"/>
      <c r="G175" s="19"/>
      <c r="H175" s="19"/>
      <c r="I175" s="19"/>
      <c r="J175" s="19"/>
      <c r="K175" s="19"/>
      <c r="L175" s="205"/>
      <c r="M175" s="206"/>
      <c r="N175" s="207"/>
      <c r="O175" s="19"/>
      <c r="P175" s="19"/>
      <c r="Q175" s="19"/>
      <c r="R175" s="19"/>
      <c r="S175" s="19"/>
      <c r="T175" s="19"/>
    </row>
    <row r="176" spans="1:20" ht="12" customHeight="1">
      <c r="A176" s="69" t="s">
        <v>1132</v>
      </c>
      <c r="B176" s="19"/>
      <c r="C176" s="208" t="s">
        <v>1259</v>
      </c>
      <c r="D176" s="19"/>
      <c r="E176" s="19"/>
      <c r="F176" s="19"/>
      <c r="G176" s="19"/>
      <c r="H176" s="19"/>
      <c r="I176" s="19"/>
      <c r="J176" s="19"/>
      <c r="K176" s="19"/>
      <c r="L176" s="205"/>
      <c r="M176" s="206"/>
      <c r="N176" s="207"/>
      <c r="O176" s="19"/>
      <c r="P176" s="19"/>
      <c r="Q176" s="19"/>
      <c r="R176" s="19"/>
      <c r="S176" s="19"/>
      <c r="T176" s="19"/>
    </row>
    <row r="177" spans="1:20" ht="12" customHeight="1">
      <c r="A177" s="69" t="s">
        <v>1132</v>
      </c>
      <c r="B177" s="19"/>
      <c r="C177" s="208" t="s">
        <v>1090</v>
      </c>
      <c r="D177" s="19"/>
      <c r="E177" s="19"/>
      <c r="F177" s="19"/>
      <c r="G177" s="19"/>
      <c r="H177" s="19"/>
      <c r="I177" s="19"/>
      <c r="J177" s="19"/>
      <c r="K177" s="19"/>
      <c r="L177" s="205"/>
      <c r="M177" s="206"/>
      <c r="N177" s="207"/>
      <c r="O177" s="19"/>
      <c r="P177" s="19"/>
      <c r="Q177" s="19"/>
      <c r="R177" s="19"/>
      <c r="S177" s="19"/>
      <c r="T177" s="19"/>
    </row>
    <row r="178" spans="1:20" ht="12" customHeight="1">
      <c r="A178" s="69" t="s">
        <v>1132</v>
      </c>
      <c r="B178" s="19"/>
      <c r="C178" s="208" t="s">
        <v>1024</v>
      </c>
      <c r="D178" s="19"/>
      <c r="E178" s="19"/>
      <c r="F178" s="19"/>
      <c r="G178" s="19"/>
      <c r="H178" s="19"/>
      <c r="I178" s="19"/>
      <c r="J178" s="19"/>
      <c r="K178" s="19"/>
      <c r="L178" s="205"/>
      <c r="M178" s="206"/>
      <c r="N178" s="207"/>
      <c r="O178" s="19"/>
      <c r="P178" s="19"/>
      <c r="Q178" s="19"/>
      <c r="R178" s="19"/>
      <c r="S178" s="19"/>
      <c r="T178" s="19"/>
    </row>
    <row r="179" spans="1:20" ht="12" customHeight="1">
      <c r="A179" s="69" t="s">
        <v>1132</v>
      </c>
      <c r="B179" s="19"/>
      <c r="C179" s="208" t="s">
        <v>1260</v>
      </c>
      <c r="D179" s="19"/>
      <c r="E179" s="19"/>
      <c r="F179" s="19"/>
      <c r="G179" s="19"/>
      <c r="H179" s="19"/>
      <c r="I179" s="19"/>
      <c r="J179" s="19"/>
      <c r="K179" s="19"/>
      <c r="L179" s="205"/>
      <c r="M179" s="206"/>
      <c r="N179" s="207"/>
      <c r="O179" s="19"/>
      <c r="P179" s="19"/>
      <c r="Q179" s="19"/>
      <c r="R179" s="19"/>
      <c r="S179" s="19"/>
      <c r="T179" s="19"/>
    </row>
    <row r="180" spans="1:20" ht="12" customHeight="1">
      <c r="A180" s="69" t="s">
        <v>1132</v>
      </c>
      <c r="B180" s="19"/>
      <c r="C180" s="208" t="s">
        <v>1027</v>
      </c>
      <c r="D180" s="19"/>
      <c r="E180" s="19"/>
      <c r="F180" s="19"/>
      <c r="G180" s="19"/>
      <c r="H180" s="19"/>
      <c r="I180" s="19"/>
      <c r="J180" s="19"/>
      <c r="K180" s="19"/>
      <c r="L180" s="205"/>
      <c r="M180" s="206"/>
      <c r="N180" s="207"/>
      <c r="O180" s="19"/>
      <c r="P180" s="19"/>
      <c r="Q180" s="19"/>
      <c r="R180" s="19"/>
      <c r="S180" s="19"/>
      <c r="T180" s="19"/>
    </row>
    <row r="181" spans="1:20" ht="12" customHeight="1">
      <c r="A181" s="69" t="s">
        <v>1132</v>
      </c>
      <c r="B181" s="19"/>
      <c r="C181" s="208" t="s">
        <v>1028</v>
      </c>
      <c r="D181" s="19"/>
      <c r="E181" s="19"/>
      <c r="F181" s="19"/>
      <c r="G181" s="19"/>
      <c r="H181" s="19"/>
      <c r="I181" s="19"/>
      <c r="J181" s="19"/>
      <c r="K181" s="19"/>
      <c r="L181" s="205"/>
      <c r="M181" s="206"/>
      <c r="N181" s="207"/>
      <c r="O181" s="19"/>
      <c r="P181" s="19"/>
      <c r="Q181" s="19"/>
      <c r="R181" s="19"/>
      <c r="S181" s="19"/>
      <c r="T181" s="19"/>
    </row>
    <row r="182" spans="1:20" ht="12" customHeight="1">
      <c r="A182" s="69" t="s">
        <v>1132</v>
      </c>
      <c r="B182" s="19"/>
      <c r="C182" s="208" t="s">
        <v>1261</v>
      </c>
      <c r="D182" s="19"/>
      <c r="E182" s="19"/>
      <c r="F182" s="19"/>
      <c r="G182" s="19"/>
      <c r="H182" s="19"/>
      <c r="I182" s="19"/>
      <c r="J182" s="19"/>
      <c r="K182" s="19"/>
      <c r="L182" s="205"/>
      <c r="M182" s="206"/>
      <c r="N182" s="207"/>
      <c r="O182" s="19"/>
      <c r="P182" s="19"/>
      <c r="Q182" s="19"/>
      <c r="R182" s="19"/>
      <c r="S182" s="19"/>
      <c r="T182" s="19"/>
    </row>
    <row r="183" spans="1:20" ht="12" customHeight="1">
      <c r="A183" s="69" t="s">
        <v>1132</v>
      </c>
      <c r="B183" s="19"/>
      <c r="C183" s="208" t="s">
        <v>1262</v>
      </c>
      <c r="D183" s="19"/>
      <c r="E183" s="19"/>
      <c r="F183" s="19"/>
      <c r="G183" s="19"/>
      <c r="H183" s="19"/>
      <c r="I183" s="19"/>
      <c r="J183" s="19"/>
      <c r="K183" s="19"/>
      <c r="L183" s="205"/>
      <c r="M183" s="206"/>
      <c r="N183" s="207"/>
      <c r="O183" s="19"/>
      <c r="P183" s="19"/>
      <c r="Q183" s="19"/>
      <c r="R183" s="19"/>
      <c r="S183" s="19"/>
      <c r="T183" s="19"/>
    </row>
    <row r="184" spans="1:20" ht="12" customHeight="1">
      <c r="A184" s="69" t="s">
        <v>1132</v>
      </c>
      <c r="B184" s="19"/>
      <c r="C184" s="208" t="s">
        <v>1263</v>
      </c>
      <c r="D184" s="19"/>
      <c r="E184" s="19"/>
      <c r="F184" s="19"/>
      <c r="G184" s="19"/>
      <c r="H184" s="19"/>
      <c r="I184" s="19"/>
      <c r="J184" s="19"/>
      <c r="K184" s="19"/>
      <c r="L184" s="205"/>
      <c r="M184" s="206"/>
      <c r="N184" s="207"/>
      <c r="O184" s="19"/>
      <c r="P184" s="19"/>
      <c r="Q184" s="19"/>
      <c r="R184" s="19"/>
      <c r="S184" s="19"/>
      <c r="T184" s="19"/>
    </row>
    <row r="185" spans="1:20" ht="12" customHeight="1">
      <c r="A185" s="69" t="s">
        <v>1132</v>
      </c>
      <c r="B185" s="19"/>
      <c r="C185" s="208" t="s">
        <v>1264</v>
      </c>
      <c r="D185" s="19"/>
      <c r="E185" s="19"/>
      <c r="F185" s="19"/>
      <c r="G185" s="19"/>
      <c r="H185" s="19"/>
      <c r="I185" s="19"/>
      <c r="J185" s="19"/>
      <c r="K185" s="19"/>
      <c r="L185" s="205"/>
      <c r="M185" s="206"/>
      <c r="N185" s="207"/>
      <c r="O185" s="19"/>
      <c r="P185" s="19"/>
      <c r="Q185" s="19"/>
      <c r="R185" s="19"/>
      <c r="S185" s="19"/>
      <c r="T185" s="19"/>
    </row>
    <row r="186" spans="1:20" ht="12" customHeight="1">
      <c r="A186" s="69" t="s">
        <v>1132</v>
      </c>
      <c r="B186" s="19"/>
      <c r="C186" s="208" t="s">
        <v>1031</v>
      </c>
      <c r="D186" s="19"/>
      <c r="E186" s="19"/>
      <c r="F186" s="19"/>
      <c r="G186" s="19"/>
      <c r="H186" s="19"/>
      <c r="I186" s="19"/>
      <c r="J186" s="19"/>
      <c r="K186" s="19"/>
      <c r="L186" s="205"/>
      <c r="M186" s="206"/>
      <c r="N186" s="207"/>
      <c r="O186" s="19"/>
      <c r="P186" s="19"/>
      <c r="Q186" s="19"/>
      <c r="R186" s="19"/>
      <c r="S186" s="19"/>
      <c r="T186" s="19"/>
    </row>
    <row r="187" spans="1:20" ht="12" customHeight="1">
      <c r="A187" s="69" t="s">
        <v>1132</v>
      </c>
      <c r="B187" s="19"/>
      <c r="C187" s="208" t="s">
        <v>1265</v>
      </c>
      <c r="D187" s="19"/>
      <c r="E187" s="19"/>
      <c r="F187" s="19"/>
      <c r="G187" s="19"/>
      <c r="H187" s="19"/>
      <c r="I187" s="19"/>
      <c r="J187" s="19"/>
      <c r="K187" s="19"/>
      <c r="L187" s="205"/>
      <c r="M187" s="206"/>
      <c r="N187" s="207"/>
      <c r="O187" s="19"/>
      <c r="P187" s="19"/>
      <c r="Q187" s="19"/>
      <c r="R187" s="19"/>
      <c r="S187" s="19"/>
      <c r="T187" s="19"/>
    </row>
    <row r="188" spans="1:20" ht="12" customHeight="1">
      <c r="A188" s="69" t="s">
        <v>1132</v>
      </c>
      <c r="B188" s="19"/>
      <c r="C188" s="208" t="s">
        <v>1266</v>
      </c>
      <c r="D188" s="19"/>
      <c r="E188" s="19"/>
      <c r="F188" s="19"/>
      <c r="G188" s="19"/>
      <c r="H188" s="19"/>
      <c r="I188" s="19"/>
      <c r="J188" s="19"/>
      <c r="K188" s="19"/>
      <c r="L188" s="205"/>
      <c r="M188" s="206"/>
      <c r="N188" s="207"/>
      <c r="O188" s="19"/>
      <c r="P188" s="19"/>
      <c r="Q188" s="19"/>
      <c r="R188" s="19"/>
      <c r="S188" s="19"/>
      <c r="T188" s="19"/>
    </row>
    <row r="189" spans="1:20" ht="12" customHeight="1">
      <c r="A189" s="69" t="s">
        <v>1132</v>
      </c>
      <c r="B189" s="19"/>
      <c r="C189" s="208" t="s">
        <v>1267</v>
      </c>
      <c r="D189" s="19"/>
      <c r="E189" s="19"/>
      <c r="F189" s="19"/>
      <c r="G189" s="19"/>
      <c r="H189" s="19"/>
      <c r="I189" s="19"/>
      <c r="J189" s="19"/>
      <c r="K189" s="19"/>
      <c r="L189" s="205"/>
      <c r="M189" s="206"/>
      <c r="N189" s="207"/>
      <c r="O189" s="19"/>
      <c r="P189" s="19"/>
      <c r="Q189" s="19"/>
      <c r="R189" s="19"/>
      <c r="S189" s="19"/>
      <c r="T189" s="19"/>
    </row>
    <row r="190" spans="1:20" ht="12" customHeight="1">
      <c r="A190" s="69" t="s">
        <v>1132</v>
      </c>
      <c r="B190" s="19"/>
      <c r="C190" s="208" t="s">
        <v>1268</v>
      </c>
      <c r="D190" s="19"/>
      <c r="E190" s="19"/>
      <c r="F190" s="19"/>
      <c r="G190" s="19"/>
      <c r="H190" s="19"/>
      <c r="I190" s="19"/>
      <c r="J190" s="19"/>
      <c r="K190" s="19"/>
      <c r="L190" s="205"/>
      <c r="M190" s="206"/>
      <c r="N190" s="207"/>
      <c r="O190" s="19"/>
      <c r="P190" s="19"/>
      <c r="Q190" s="19"/>
      <c r="R190" s="19"/>
      <c r="S190" s="19"/>
      <c r="T190" s="19"/>
    </row>
    <row r="191" spans="1:20" ht="12" customHeight="1">
      <c r="A191" s="69" t="s">
        <v>1132</v>
      </c>
      <c r="B191" s="19"/>
      <c r="C191" s="208" t="s">
        <v>1032</v>
      </c>
      <c r="D191" s="19"/>
      <c r="E191" s="19"/>
      <c r="F191" s="19"/>
      <c r="G191" s="19"/>
      <c r="H191" s="19"/>
      <c r="I191" s="19"/>
      <c r="J191" s="19"/>
      <c r="K191" s="19"/>
      <c r="L191" s="205"/>
      <c r="M191" s="206"/>
      <c r="N191" s="207"/>
      <c r="O191" s="19"/>
      <c r="P191" s="19"/>
      <c r="Q191" s="19"/>
      <c r="R191" s="19"/>
      <c r="S191" s="19"/>
      <c r="T191" s="19"/>
    </row>
    <row r="192" spans="1:20" ht="12" customHeight="1">
      <c r="A192" s="69" t="s">
        <v>1132</v>
      </c>
      <c r="B192" s="19"/>
      <c r="C192" s="208" t="s">
        <v>1269</v>
      </c>
      <c r="D192" s="19"/>
      <c r="E192" s="19"/>
      <c r="F192" s="19"/>
      <c r="G192" s="19"/>
      <c r="H192" s="19"/>
      <c r="I192" s="19"/>
      <c r="J192" s="19"/>
      <c r="K192" s="19"/>
      <c r="L192" s="205"/>
      <c r="M192" s="206"/>
      <c r="N192" s="207"/>
      <c r="O192" s="19"/>
      <c r="P192" s="19"/>
      <c r="Q192" s="19"/>
      <c r="R192" s="19"/>
      <c r="S192" s="19"/>
      <c r="T192" s="19"/>
    </row>
    <row r="193" spans="1:20" ht="12" customHeight="1">
      <c r="A193" s="69" t="s">
        <v>1132</v>
      </c>
      <c r="B193" s="19"/>
      <c r="C193" s="208" t="s">
        <v>1270</v>
      </c>
      <c r="D193" s="19"/>
      <c r="E193" s="19"/>
      <c r="F193" s="19"/>
      <c r="G193" s="19"/>
      <c r="H193" s="19"/>
      <c r="I193" s="19"/>
      <c r="J193" s="19"/>
      <c r="K193" s="19"/>
      <c r="L193" s="205"/>
      <c r="M193" s="206"/>
      <c r="N193" s="207"/>
      <c r="O193" s="19"/>
      <c r="P193" s="19"/>
      <c r="Q193" s="19"/>
      <c r="R193" s="19"/>
      <c r="S193" s="19"/>
      <c r="T193" s="19"/>
    </row>
    <row r="194" spans="1:20" ht="12" customHeight="1">
      <c r="A194" s="69" t="s">
        <v>1132</v>
      </c>
      <c r="B194" s="19"/>
      <c r="C194" s="208" t="s">
        <v>1271</v>
      </c>
      <c r="D194" s="19"/>
      <c r="E194" s="19"/>
      <c r="F194" s="19"/>
      <c r="G194" s="19"/>
      <c r="H194" s="19"/>
      <c r="I194" s="19"/>
      <c r="J194" s="19"/>
      <c r="K194" s="19"/>
      <c r="L194" s="205"/>
      <c r="M194" s="206"/>
      <c r="N194" s="207"/>
      <c r="O194" s="19"/>
      <c r="P194" s="19"/>
      <c r="Q194" s="19"/>
      <c r="R194" s="19"/>
      <c r="S194" s="19"/>
      <c r="T194" s="19"/>
    </row>
    <row r="195" spans="1:20" ht="12" customHeight="1">
      <c r="A195" s="69" t="s">
        <v>1132</v>
      </c>
      <c r="B195" s="19"/>
      <c r="C195" s="208" t="s">
        <v>1272</v>
      </c>
      <c r="D195" s="19"/>
      <c r="E195" s="19"/>
      <c r="F195" s="19"/>
      <c r="G195" s="19"/>
      <c r="H195" s="19"/>
      <c r="I195" s="19"/>
      <c r="J195" s="19"/>
      <c r="K195" s="19"/>
      <c r="L195" s="205"/>
      <c r="M195" s="206"/>
      <c r="N195" s="207"/>
      <c r="O195" s="19"/>
      <c r="P195" s="19"/>
      <c r="Q195" s="19"/>
      <c r="R195" s="19"/>
      <c r="S195" s="19"/>
      <c r="T195" s="19"/>
    </row>
    <row r="196" spans="1:20" ht="12" customHeight="1">
      <c r="A196" s="69" t="s">
        <v>1132</v>
      </c>
      <c r="B196" s="19"/>
      <c r="C196" s="208" t="s">
        <v>1273</v>
      </c>
      <c r="D196" s="19"/>
      <c r="E196" s="19"/>
      <c r="F196" s="19"/>
      <c r="G196" s="19"/>
      <c r="H196" s="19"/>
      <c r="I196" s="19"/>
      <c r="J196" s="19"/>
      <c r="K196" s="19"/>
      <c r="L196" s="205"/>
      <c r="M196" s="206"/>
      <c r="N196" s="207"/>
      <c r="O196" s="19"/>
      <c r="P196" s="19"/>
      <c r="Q196" s="19"/>
      <c r="R196" s="19"/>
      <c r="S196" s="19"/>
      <c r="T196" s="19"/>
    </row>
    <row r="197" spans="1:20" ht="12" customHeight="1">
      <c r="A197" s="69" t="s">
        <v>1132</v>
      </c>
      <c r="B197" s="19"/>
      <c r="C197" s="208" t="s">
        <v>1274</v>
      </c>
      <c r="D197" s="19"/>
      <c r="E197" s="19"/>
      <c r="F197" s="19"/>
      <c r="G197" s="19"/>
      <c r="H197" s="19"/>
      <c r="I197" s="19"/>
      <c r="J197" s="19"/>
      <c r="K197" s="19"/>
      <c r="L197" s="205"/>
      <c r="M197" s="206"/>
      <c r="N197" s="207"/>
      <c r="O197" s="19"/>
      <c r="P197" s="19"/>
      <c r="Q197" s="19"/>
      <c r="R197" s="19"/>
      <c r="S197" s="19"/>
      <c r="T197" s="19"/>
    </row>
    <row r="198" spans="1:20" ht="12" customHeight="1">
      <c r="A198" s="69" t="s">
        <v>1132</v>
      </c>
      <c r="B198" s="19"/>
      <c r="C198" s="208" t="s">
        <v>1034</v>
      </c>
      <c r="D198" s="19"/>
      <c r="E198" s="19"/>
      <c r="F198" s="19"/>
      <c r="G198" s="19"/>
      <c r="H198" s="19"/>
      <c r="I198" s="19"/>
      <c r="J198" s="19"/>
      <c r="K198" s="19"/>
      <c r="L198" s="205"/>
      <c r="M198" s="206"/>
      <c r="N198" s="207"/>
      <c r="O198" s="19"/>
      <c r="P198" s="19"/>
      <c r="Q198" s="19"/>
      <c r="R198" s="19"/>
      <c r="S198" s="19"/>
      <c r="T198" s="19"/>
    </row>
    <row r="199" spans="1:20" ht="12" customHeight="1">
      <c r="A199" s="69" t="s">
        <v>1132</v>
      </c>
      <c r="B199" s="19"/>
      <c r="C199" s="208" t="s">
        <v>1275</v>
      </c>
      <c r="D199" s="19"/>
      <c r="E199" s="19"/>
      <c r="F199" s="19"/>
      <c r="G199" s="19"/>
      <c r="H199" s="19"/>
      <c r="I199" s="19"/>
      <c r="J199" s="19"/>
      <c r="K199" s="19"/>
      <c r="L199" s="205"/>
      <c r="M199" s="206"/>
      <c r="N199" s="207"/>
      <c r="O199" s="19"/>
      <c r="P199" s="19"/>
      <c r="Q199" s="19"/>
      <c r="R199" s="19"/>
      <c r="S199" s="19"/>
      <c r="T199" s="19"/>
    </row>
    <row r="200" spans="1:20" ht="12" customHeight="1">
      <c r="A200" s="69" t="s">
        <v>1132</v>
      </c>
      <c r="B200" s="19"/>
      <c r="C200" s="208" t="s">
        <v>1276</v>
      </c>
      <c r="D200" s="19"/>
      <c r="E200" s="19"/>
      <c r="F200" s="19"/>
      <c r="G200" s="19"/>
      <c r="H200" s="19"/>
      <c r="I200" s="19"/>
      <c r="J200" s="19"/>
      <c r="K200" s="19"/>
      <c r="L200" s="205"/>
      <c r="M200" s="206"/>
      <c r="N200" s="207"/>
      <c r="O200" s="19"/>
      <c r="P200" s="19"/>
      <c r="Q200" s="19"/>
      <c r="R200" s="19"/>
      <c r="S200" s="19"/>
      <c r="T200" s="19"/>
    </row>
    <row r="201" spans="1:20" ht="12" customHeight="1">
      <c r="A201" s="69" t="s">
        <v>1132</v>
      </c>
      <c r="B201" s="19"/>
      <c r="C201" s="208" t="s">
        <v>1277</v>
      </c>
      <c r="D201" s="19"/>
      <c r="E201" s="19"/>
      <c r="F201" s="19"/>
      <c r="G201" s="19"/>
      <c r="H201" s="19"/>
      <c r="I201" s="19"/>
      <c r="J201" s="19"/>
      <c r="K201" s="19"/>
      <c r="L201" s="205"/>
      <c r="M201" s="206"/>
      <c r="N201" s="207"/>
      <c r="O201" s="19"/>
      <c r="P201" s="19"/>
      <c r="Q201" s="19"/>
      <c r="R201" s="19"/>
      <c r="S201" s="19"/>
      <c r="T201" s="19"/>
    </row>
    <row r="202" spans="1:20" ht="12" customHeight="1">
      <c r="A202" s="69" t="s">
        <v>1132</v>
      </c>
      <c r="B202" s="19"/>
      <c r="C202" s="208" t="s">
        <v>1036</v>
      </c>
      <c r="D202" s="19"/>
      <c r="E202" s="19"/>
      <c r="F202" s="19"/>
      <c r="G202" s="19"/>
      <c r="H202" s="19"/>
      <c r="I202" s="19"/>
      <c r="J202" s="19"/>
      <c r="K202" s="19"/>
      <c r="L202" s="205"/>
      <c r="M202" s="206"/>
      <c r="N202" s="207"/>
      <c r="O202" s="19"/>
      <c r="P202" s="19"/>
      <c r="Q202" s="19"/>
      <c r="R202" s="19"/>
      <c r="S202" s="19"/>
      <c r="T202" s="19"/>
    </row>
    <row r="203" spans="1:20" ht="12" customHeight="1">
      <c r="A203" s="69" t="s">
        <v>1132</v>
      </c>
      <c r="B203" s="19"/>
      <c r="C203" s="208" t="s">
        <v>1278</v>
      </c>
      <c r="D203" s="19"/>
      <c r="E203" s="19"/>
      <c r="F203" s="19"/>
      <c r="G203" s="19"/>
      <c r="H203" s="19"/>
      <c r="I203" s="19"/>
      <c r="J203" s="19"/>
      <c r="K203" s="19"/>
      <c r="L203" s="205"/>
      <c r="M203" s="206"/>
      <c r="N203" s="207"/>
      <c r="O203" s="19"/>
      <c r="P203" s="19"/>
      <c r="Q203" s="19"/>
      <c r="R203" s="19"/>
      <c r="S203" s="19"/>
      <c r="T203" s="19"/>
    </row>
    <row r="204" spans="1:20" ht="12" customHeight="1">
      <c r="A204" s="69" t="s">
        <v>1132</v>
      </c>
      <c r="B204" s="19"/>
      <c r="C204" s="208" t="s">
        <v>1279</v>
      </c>
      <c r="D204" s="19"/>
      <c r="E204" s="19"/>
      <c r="F204" s="19"/>
      <c r="G204" s="19"/>
      <c r="H204" s="19"/>
      <c r="I204" s="19"/>
      <c r="J204" s="19"/>
      <c r="K204" s="19"/>
      <c r="L204" s="205"/>
      <c r="M204" s="206"/>
      <c r="N204" s="207"/>
      <c r="O204" s="19"/>
      <c r="P204" s="19"/>
      <c r="Q204" s="19"/>
      <c r="R204" s="19"/>
      <c r="S204" s="19"/>
      <c r="T204" s="19"/>
    </row>
    <row r="205" spans="1:20" ht="12" customHeight="1">
      <c r="A205" s="69" t="s">
        <v>1132</v>
      </c>
      <c r="B205" s="19"/>
      <c r="C205" s="208" t="s">
        <v>1280</v>
      </c>
      <c r="D205" s="19"/>
      <c r="E205" s="19"/>
      <c r="F205" s="19"/>
      <c r="G205" s="19"/>
      <c r="H205" s="19"/>
      <c r="I205" s="19"/>
      <c r="J205" s="19"/>
      <c r="K205" s="19"/>
      <c r="L205" s="205"/>
      <c r="M205" s="206"/>
      <c r="N205" s="207"/>
      <c r="O205" s="19"/>
      <c r="P205" s="19"/>
      <c r="Q205" s="19"/>
      <c r="R205" s="19"/>
      <c r="S205" s="19"/>
      <c r="T205" s="19"/>
    </row>
    <row r="206" spans="1:20" ht="12" customHeight="1">
      <c r="A206" s="69" t="s">
        <v>1132</v>
      </c>
      <c r="B206" s="19"/>
      <c r="C206" s="208" t="s">
        <v>1281</v>
      </c>
      <c r="D206" s="19"/>
      <c r="E206" s="19"/>
      <c r="F206" s="19"/>
      <c r="G206" s="19"/>
      <c r="H206" s="19"/>
      <c r="I206" s="19"/>
      <c r="J206" s="19"/>
      <c r="K206" s="19"/>
      <c r="L206" s="205"/>
      <c r="M206" s="206"/>
      <c r="N206" s="207"/>
      <c r="O206" s="19"/>
      <c r="P206" s="19"/>
      <c r="Q206" s="19"/>
      <c r="R206" s="19"/>
      <c r="S206" s="19"/>
      <c r="T206" s="19"/>
    </row>
    <row r="207" spans="1:20" ht="12" customHeight="1">
      <c r="A207" s="69" t="s">
        <v>1132</v>
      </c>
      <c r="B207" s="19"/>
      <c r="C207" s="208" t="s">
        <v>1282</v>
      </c>
      <c r="D207" s="19"/>
      <c r="E207" s="19"/>
      <c r="F207" s="19"/>
      <c r="G207" s="19"/>
      <c r="H207" s="19"/>
      <c r="I207" s="19"/>
      <c r="J207" s="19"/>
      <c r="K207" s="19"/>
      <c r="L207" s="205"/>
      <c r="M207" s="206"/>
      <c r="N207" s="207"/>
      <c r="O207" s="19"/>
      <c r="P207" s="19"/>
      <c r="Q207" s="19"/>
      <c r="R207" s="19"/>
      <c r="S207" s="19"/>
      <c r="T207" s="19"/>
    </row>
    <row r="208" spans="1:20" ht="12" customHeight="1">
      <c r="A208" s="69" t="s">
        <v>1132</v>
      </c>
      <c r="B208" s="19"/>
      <c r="C208" s="208" t="s">
        <v>1283</v>
      </c>
      <c r="D208" s="19"/>
      <c r="E208" s="19"/>
      <c r="F208" s="19"/>
      <c r="G208" s="19"/>
      <c r="H208" s="19"/>
      <c r="I208" s="19"/>
      <c r="J208" s="19"/>
      <c r="K208" s="19"/>
      <c r="L208" s="205"/>
      <c r="M208" s="206"/>
      <c r="N208" s="207"/>
      <c r="O208" s="19"/>
      <c r="P208" s="19"/>
      <c r="Q208" s="19"/>
      <c r="R208" s="19"/>
      <c r="S208" s="19"/>
      <c r="T208" s="19"/>
    </row>
    <row r="209" spans="1:20" ht="12" customHeight="1">
      <c r="A209" s="69" t="s">
        <v>1132</v>
      </c>
      <c r="B209" s="19"/>
      <c r="C209" s="208" t="s">
        <v>1284</v>
      </c>
      <c r="D209" s="19"/>
      <c r="E209" s="19"/>
      <c r="F209" s="19"/>
      <c r="G209" s="19"/>
      <c r="H209" s="19"/>
      <c r="I209" s="19"/>
      <c r="J209" s="19"/>
      <c r="K209" s="19"/>
      <c r="L209" s="205"/>
      <c r="M209" s="206"/>
      <c r="N209" s="207"/>
      <c r="O209" s="19"/>
      <c r="P209" s="19"/>
      <c r="Q209" s="19"/>
      <c r="R209" s="19"/>
      <c r="S209" s="19"/>
      <c r="T209" s="19"/>
    </row>
    <row r="210" spans="1:20" ht="12" customHeight="1">
      <c r="A210" s="69" t="s">
        <v>1132</v>
      </c>
      <c r="B210" s="19"/>
      <c r="C210" s="208" t="s">
        <v>1285</v>
      </c>
      <c r="D210" s="19"/>
      <c r="E210" s="19"/>
      <c r="F210" s="19"/>
      <c r="G210" s="19"/>
      <c r="H210" s="19"/>
      <c r="I210" s="19"/>
      <c r="J210" s="19"/>
      <c r="K210" s="19"/>
      <c r="L210" s="205"/>
      <c r="M210" s="206"/>
      <c r="N210" s="207"/>
      <c r="O210" s="19"/>
      <c r="P210" s="19"/>
      <c r="Q210" s="19"/>
      <c r="R210" s="19"/>
      <c r="S210" s="19"/>
      <c r="T210" s="19"/>
    </row>
    <row r="211" spans="1:20" ht="12" customHeight="1">
      <c r="A211" s="69" t="s">
        <v>1132</v>
      </c>
      <c r="B211" s="19"/>
      <c r="C211" s="208" t="s">
        <v>1286</v>
      </c>
      <c r="D211" s="19"/>
      <c r="E211" s="19"/>
      <c r="F211" s="19"/>
      <c r="G211" s="19"/>
      <c r="H211" s="19"/>
      <c r="I211" s="19"/>
      <c r="J211" s="19"/>
      <c r="K211" s="19"/>
      <c r="L211" s="205"/>
      <c r="M211" s="206"/>
      <c r="N211" s="207"/>
      <c r="O211" s="19"/>
      <c r="P211" s="19"/>
      <c r="Q211" s="19"/>
      <c r="R211" s="19"/>
      <c r="S211" s="19"/>
      <c r="T211" s="19"/>
    </row>
    <row r="212" spans="1:20" ht="12" customHeight="1">
      <c r="A212" s="69" t="s">
        <v>1132</v>
      </c>
      <c r="B212" s="19"/>
      <c r="C212" s="208" t="s">
        <v>1287</v>
      </c>
      <c r="D212" s="19"/>
      <c r="E212" s="19"/>
      <c r="F212" s="19"/>
      <c r="G212" s="19"/>
      <c r="H212" s="19"/>
      <c r="I212" s="19"/>
      <c r="J212" s="19"/>
      <c r="K212" s="19"/>
      <c r="L212" s="205"/>
      <c r="M212" s="206"/>
      <c r="N212" s="207"/>
      <c r="O212" s="19"/>
      <c r="P212" s="19"/>
      <c r="Q212" s="19"/>
      <c r="R212" s="19"/>
      <c r="S212" s="19"/>
      <c r="T212" s="19"/>
    </row>
    <row r="213" spans="1:20" ht="12" customHeight="1">
      <c r="A213" s="69" t="s">
        <v>1132</v>
      </c>
      <c r="B213" s="19"/>
      <c r="C213" s="208" t="s">
        <v>1288</v>
      </c>
      <c r="D213" s="19"/>
      <c r="E213" s="19"/>
      <c r="F213" s="19"/>
      <c r="G213" s="19"/>
      <c r="H213" s="19"/>
      <c r="I213" s="19"/>
      <c r="J213" s="19"/>
      <c r="K213" s="19"/>
      <c r="L213" s="205"/>
      <c r="M213" s="206"/>
      <c r="N213" s="207"/>
      <c r="O213" s="19"/>
      <c r="P213" s="19"/>
      <c r="Q213" s="19"/>
      <c r="R213" s="19"/>
      <c r="S213" s="19"/>
      <c r="T213" s="19"/>
    </row>
    <row r="214" spans="1:20" ht="12" customHeight="1">
      <c r="A214" s="69" t="s">
        <v>1132</v>
      </c>
      <c r="B214" s="19"/>
      <c r="C214" s="208" t="s">
        <v>1289</v>
      </c>
      <c r="D214" s="19"/>
      <c r="E214" s="19"/>
      <c r="F214" s="19"/>
      <c r="G214" s="19"/>
      <c r="H214" s="19"/>
      <c r="I214" s="19"/>
      <c r="J214" s="19"/>
      <c r="K214" s="19"/>
      <c r="L214" s="205"/>
      <c r="M214" s="206"/>
      <c r="N214" s="207"/>
      <c r="O214" s="19"/>
      <c r="P214" s="19"/>
      <c r="Q214" s="19"/>
      <c r="R214" s="19"/>
      <c r="S214" s="19"/>
      <c r="T214" s="19"/>
    </row>
    <row r="215" spans="1:20" ht="12" customHeight="1">
      <c r="A215" s="69" t="s">
        <v>1132</v>
      </c>
      <c r="B215" s="19"/>
      <c r="C215" s="208" t="s">
        <v>1290</v>
      </c>
      <c r="D215" s="19"/>
      <c r="E215" s="19"/>
      <c r="F215" s="19"/>
      <c r="G215" s="19"/>
      <c r="H215" s="19"/>
      <c r="I215" s="19"/>
      <c r="J215" s="19"/>
      <c r="K215" s="19"/>
      <c r="L215" s="205"/>
      <c r="M215" s="206"/>
      <c r="N215" s="207"/>
      <c r="O215" s="19"/>
      <c r="P215" s="19"/>
      <c r="Q215" s="19"/>
      <c r="R215" s="19"/>
      <c r="S215" s="19"/>
      <c r="T215" s="19"/>
    </row>
    <row r="216" spans="1:20" ht="12" customHeight="1">
      <c r="A216" s="69" t="s">
        <v>1132</v>
      </c>
      <c r="B216" s="19"/>
      <c r="C216" s="208" t="s">
        <v>1038</v>
      </c>
      <c r="D216" s="19"/>
      <c r="E216" s="19"/>
      <c r="F216" s="19"/>
      <c r="G216" s="19"/>
      <c r="H216" s="19"/>
      <c r="I216" s="19"/>
      <c r="J216" s="19"/>
      <c r="K216" s="19"/>
      <c r="L216" s="205"/>
      <c r="M216" s="206"/>
      <c r="N216" s="207"/>
      <c r="O216" s="19"/>
      <c r="P216" s="19"/>
      <c r="Q216" s="19"/>
      <c r="R216" s="19"/>
      <c r="S216" s="19"/>
      <c r="T216" s="19"/>
    </row>
    <row r="217" spans="1:20" ht="12" customHeight="1">
      <c r="A217" s="69" t="s">
        <v>1132</v>
      </c>
      <c r="B217" s="19"/>
      <c r="C217" s="208" t="s">
        <v>127</v>
      </c>
      <c r="D217" s="19"/>
      <c r="E217" s="19"/>
      <c r="F217" s="19"/>
      <c r="G217" s="19"/>
      <c r="H217" s="19"/>
      <c r="I217" s="19"/>
      <c r="J217" s="19"/>
      <c r="K217" s="19"/>
      <c r="L217" s="205"/>
      <c r="M217" s="206"/>
      <c r="N217" s="207"/>
      <c r="O217" s="19"/>
      <c r="P217" s="19"/>
      <c r="Q217" s="19"/>
      <c r="R217" s="19"/>
      <c r="S217" s="19"/>
      <c r="T217" s="19"/>
    </row>
    <row r="218" spans="1:20" ht="12" customHeight="1">
      <c r="A218" s="69" t="s">
        <v>1132</v>
      </c>
      <c r="B218" s="19"/>
      <c r="C218" s="208" t="s">
        <v>1291</v>
      </c>
      <c r="D218" s="19"/>
      <c r="E218" s="19"/>
      <c r="F218" s="19"/>
      <c r="G218" s="19"/>
      <c r="H218" s="19"/>
      <c r="I218" s="19"/>
      <c r="J218" s="19"/>
      <c r="K218" s="19"/>
      <c r="L218" s="205"/>
      <c r="M218" s="206"/>
      <c r="N218" s="207"/>
      <c r="O218" s="19"/>
      <c r="P218" s="19"/>
      <c r="Q218" s="19"/>
      <c r="R218" s="19"/>
      <c r="S218" s="19"/>
      <c r="T218" s="19"/>
    </row>
    <row r="219" spans="1:20" ht="12" customHeight="1">
      <c r="A219" s="69" t="s">
        <v>1132</v>
      </c>
      <c r="B219" s="19"/>
      <c r="C219" s="208" t="s">
        <v>1292</v>
      </c>
      <c r="D219" s="19"/>
      <c r="E219" s="19"/>
      <c r="F219" s="19"/>
      <c r="G219" s="19"/>
      <c r="H219" s="19"/>
      <c r="I219" s="19"/>
      <c r="J219" s="19"/>
      <c r="K219" s="19"/>
      <c r="L219" s="205"/>
      <c r="M219" s="206"/>
      <c r="N219" s="207"/>
      <c r="O219" s="19"/>
      <c r="P219" s="19"/>
      <c r="Q219" s="19"/>
      <c r="R219" s="19"/>
      <c r="S219" s="19"/>
      <c r="T219" s="19"/>
    </row>
    <row r="220" spans="1:20" ht="12" customHeight="1">
      <c r="A220" s="69" t="s">
        <v>1132</v>
      </c>
      <c r="B220" s="19"/>
      <c r="C220" s="208" t="s">
        <v>1293</v>
      </c>
      <c r="D220" s="19"/>
      <c r="E220" s="19"/>
      <c r="F220" s="19"/>
      <c r="G220" s="19"/>
      <c r="H220" s="19"/>
      <c r="I220" s="19"/>
      <c r="J220" s="19"/>
      <c r="K220" s="19"/>
      <c r="L220" s="205"/>
      <c r="M220" s="206"/>
      <c r="N220" s="207"/>
      <c r="O220" s="19"/>
      <c r="P220" s="19"/>
      <c r="Q220" s="19"/>
      <c r="R220" s="19"/>
      <c r="S220" s="19"/>
      <c r="T220" s="19"/>
    </row>
    <row r="221" spans="1:20" ht="12" customHeight="1">
      <c r="A221" s="69" t="s">
        <v>1132</v>
      </c>
      <c r="B221" s="19"/>
      <c r="C221" s="208" t="s">
        <v>1294</v>
      </c>
      <c r="D221" s="19"/>
      <c r="E221" s="19"/>
      <c r="F221" s="19"/>
      <c r="G221" s="19"/>
      <c r="H221" s="19"/>
      <c r="I221" s="19"/>
      <c r="J221" s="19"/>
      <c r="K221" s="19"/>
      <c r="L221" s="205"/>
      <c r="M221" s="206"/>
      <c r="N221" s="207"/>
      <c r="O221" s="19"/>
      <c r="P221" s="19"/>
      <c r="Q221" s="19"/>
      <c r="R221" s="19"/>
      <c r="S221" s="19"/>
      <c r="T221" s="19"/>
    </row>
    <row r="222" spans="1:20" ht="12" customHeight="1">
      <c r="A222" s="69" t="s">
        <v>1132</v>
      </c>
      <c r="B222" s="19"/>
      <c r="C222" s="208" t="s">
        <v>1295</v>
      </c>
      <c r="D222" s="19"/>
      <c r="E222" s="19"/>
      <c r="F222" s="19"/>
      <c r="G222" s="19"/>
      <c r="H222" s="19"/>
      <c r="I222" s="19"/>
      <c r="J222" s="19"/>
      <c r="K222" s="19"/>
      <c r="L222" s="205"/>
      <c r="M222" s="206"/>
      <c r="N222" s="207"/>
      <c r="O222" s="19"/>
      <c r="P222" s="19"/>
      <c r="Q222" s="19"/>
      <c r="R222" s="19"/>
      <c r="S222" s="19"/>
      <c r="T222" s="19"/>
    </row>
    <row r="223" spans="1:20" ht="12" customHeight="1">
      <c r="A223" s="69" t="s">
        <v>1132</v>
      </c>
      <c r="B223" s="19"/>
      <c r="C223" s="208" t="s">
        <v>1085</v>
      </c>
      <c r="D223" s="19"/>
      <c r="E223" s="19"/>
      <c r="F223" s="19"/>
      <c r="G223" s="19"/>
      <c r="H223" s="19"/>
      <c r="I223" s="19"/>
      <c r="J223" s="19"/>
      <c r="K223" s="19"/>
      <c r="L223" s="205"/>
      <c r="M223" s="206"/>
      <c r="N223" s="207"/>
      <c r="O223" s="19"/>
      <c r="P223" s="19"/>
      <c r="Q223" s="19"/>
      <c r="R223" s="19"/>
      <c r="S223" s="19"/>
      <c r="T223" s="19"/>
    </row>
    <row r="224" spans="1:20" ht="12" customHeight="1">
      <c r="A224" s="69" t="s">
        <v>1132</v>
      </c>
      <c r="B224" s="19"/>
      <c r="C224" s="208" t="s">
        <v>1296</v>
      </c>
      <c r="D224" s="19"/>
      <c r="E224" s="19"/>
      <c r="F224" s="19"/>
      <c r="G224" s="19"/>
      <c r="H224" s="19"/>
      <c r="I224" s="19"/>
      <c r="J224" s="19"/>
      <c r="K224" s="19"/>
      <c r="L224" s="205"/>
      <c r="M224" s="206"/>
      <c r="N224" s="207"/>
      <c r="O224" s="19"/>
      <c r="P224" s="19"/>
      <c r="Q224" s="19"/>
      <c r="R224" s="19"/>
      <c r="S224" s="19"/>
      <c r="T224" s="19"/>
    </row>
    <row r="225" spans="1:20" ht="12" customHeight="1">
      <c r="A225" s="69" t="s">
        <v>1132</v>
      </c>
      <c r="B225" s="19"/>
      <c r="C225" s="208" t="s">
        <v>1297</v>
      </c>
      <c r="D225" s="19"/>
      <c r="E225" s="19"/>
      <c r="F225" s="19"/>
      <c r="G225" s="19"/>
      <c r="H225" s="19"/>
      <c r="I225" s="19"/>
      <c r="J225" s="19"/>
      <c r="K225" s="19"/>
      <c r="L225" s="205"/>
      <c r="M225" s="206"/>
      <c r="N225" s="207"/>
      <c r="O225" s="19"/>
      <c r="P225" s="19"/>
      <c r="Q225" s="19"/>
      <c r="R225" s="19"/>
      <c r="S225" s="19"/>
      <c r="T225" s="19"/>
    </row>
    <row r="226" spans="1:20" ht="12" customHeight="1">
      <c r="A226" s="69" t="s">
        <v>1132</v>
      </c>
      <c r="B226" s="19"/>
      <c r="C226" s="208" t="s">
        <v>1298</v>
      </c>
      <c r="D226" s="19"/>
      <c r="E226" s="19"/>
      <c r="F226" s="19"/>
      <c r="G226" s="19"/>
      <c r="H226" s="19"/>
      <c r="I226" s="19"/>
      <c r="J226" s="19"/>
      <c r="K226" s="19"/>
      <c r="L226" s="205"/>
      <c r="M226" s="206"/>
      <c r="N226" s="207"/>
      <c r="O226" s="19"/>
      <c r="P226" s="19"/>
      <c r="Q226" s="19"/>
      <c r="R226" s="19"/>
      <c r="S226" s="19"/>
      <c r="T226" s="19"/>
    </row>
    <row r="227" spans="1:20" ht="12" customHeight="1">
      <c r="A227" s="69" t="s">
        <v>1132</v>
      </c>
      <c r="B227" s="19"/>
      <c r="C227" s="208" t="s">
        <v>1042</v>
      </c>
      <c r="D227" s="19"/>
      <c r="E227" s="19"/>
      <c r="F227" s="19"/>
      <c r="G227" s="19"/>
      <c r="H227" s="19"/>
      <c r="I227" s="19"/>
      <c r="J227" s="19"/>
      <c r="K227" s="19"/>
      <c r="L227" s="205"/>
      <c r="M227" s="206"/>
      <c r="N227" s="207"/>
      <c r="O227" s="19"/>
      <c r="P227" s="19"/>
      <c r="Q227" s="19"/>
      <c r="R227" s="19"/>
      <c r="S227" s="19"/>
      <c r="T227" s="19"/>
    </row>
    <row r="228" spans="1:20" ht="12" customHeight="1">
      <c r="A228" s="69" t="s">
        <v>1132</v>
      </c>
      <c r="B228" s="19"/>
      <c r="C228" s="208" t="s">
        <v>1299</v>
      </c>
      <c r="D228" s="19"/>
      <c r="E228" s="19"/>
      <c r="F228" s="19"/>
      <c r="G228" s="19"/>
      <c r="H228" s="19"/>
      <c r="I228" s="19"/>
      <c r="J228" s="19"/>
      <c r="K228" s="19"/>
      <c r="L228" s="205"/>
      <c r="M228" s="206"/>
      <c r="N228" s="207"/>
      <c r="O228" s="19"/>
      <c r="P228" s="19"/>
      <c r="Q228" s="19"/>
      <c r="R228" s="19"/>
      <c r="S228" s="19"/>
      <c r="T228" s="19"/>
    </row>
    <row r="229" spans="1:20" ht="12" customHeight="1">
      <c r="A229" s="69" t="s">
        <v>1132</v>
      </c>
      <c r="B229" s="19"/>
      <c r="C229" s="208" t="s">
        <v>1300</v>
      </c>
      <c r="D229" s="19"/>
      <c r="E229" s="19"/>
      <c r="F229" s="19"/>
      <c r="G229" s="19"/>
      <c r="H229" s="19"/>
      <c r="I229" s="19"/>
      <c r="J229" s="19"/>
      <c r="K229" s="19"/>
      <c r="L229" s="205"/>
      <c r="M229" s="206"/>
      <c r="N229" s="207"/>
      <c r="O229" s="19"/>
      <c r="P229" s="19"/>
      <c r="Q229" s="19"/>
      <c r="R229" s="19"/>
      <c r="S229" s="19"/>
      <c r="T229" s="19"/>
    </row>
    <row r="230" spans="1:20" ht="12" customHeight="1">
      <c r="A230" s="69" t="s">
        <v>1132</v>
      </c>
      <c r="B230" s="19"/>
      <c r="C230" s="208" t="s">
        <v>228</v>
      </c>
      <c r="D230" s="19"/>
      <c r="E230" s="19"/>
      <c r="F230" s="19"/>
      <c r="G230" s="19"/>
      <c r="H230" s="19"/>
      <c r="I230" s="19"/>
      <c r="J230" s="19"/>
      <c r="K230" s="19"/>
      <c r="L230" s="205"/>
      <c r="M230" s="206"/>
      <c r="N230" s="207"/>
      <c r="O230" s="19"/>
      <c r="P230" s="19"/>
      <c r="Q230" s="19"/>
      <c r="R230" s="19"/>
      <c r="S230" s="19"/>
      <c r="T230" s="19"/>
    </row>
    <row r="231" spans="1:20" ht="12" customHeight="1">
      <c r="A231" s="69" t="s">
        <v>1132</v>
      </c>
      <c r="B231" s="19"/>
      <c r="C231" s="208" t="s">
        <v>1043</v>
      </c>
      <c r="D231" s="19"/>
      <c r="E231" s="19"/>
      <c r="F231" s="19"/>
      <c r="G231" s="19"/>
      <c r="H231" s="19"/>
      <c r="I231" s="19"/>
      <c r="J231" s="19"/>
      <c r="K231" s="19"/>
      <c r="L231" s="205"/>
      <c r="M231" s="206"/>
      <c r="N231" s="207"/>
      <c r="O231" s="19"/>
      <c r="P231" s="19"/>
      <c r="Q231" s="19"/>
      <c r="R231" s="19"/>
      <c r="S231" s="19"/>
      <c r="T231" s="19"/>
    </row>
    <row r="232" spans="1:20" ht="12" customHeight="1">
      <c r="A232" s="69" t="s">
        <v>1132</v>
      </c>
      <c r="B232" s="19"/>
      <c r="C232" s="208" t="s">
        <v>1301</v>
      </c>
      <c r="D232" s="19"/>
      <c r="E232" s="19"/>
      <c r="F232" s="19"/>
      <c r="G232" s="19"/>
      <c r="H232" s="19"/>
      <c r="I232" s="19"/>
      <c r="J232" s="19"/>
      <c r="K232" s="19"/>
      <c r="L232" s="205"/>
      <c r="M232" s="206"/>
      <c r="N232" s="207"/>
      <c r="O232" s="19"/>
      <c r="P232" s="19"/>
      <c r="Q232" s="19"/>
      <c r="R232" s="19"/>
      <c r="S232" s="19"/>
      <c r="T232" s="19"/>
    </row>
    <row r="233" spans="1:20" ht="12" customHeight="1">
      <c r="A233" s="69" t="s">
        <v>1132</v>
      </c>
      <c r="B233" s="19"/>
      <c r="C233" s="208" t="s">
        <v>1302</v>
      </c>
      <c r="D233" s="19"/>
      <c r="E233" s="19"/>
      <c r="F233" s="19"/>
      <c r="G233" s="19"/>
      <c r="H233" s="19"/>
      <c r="I233" s="19"/>
      <c r="J233" s="19"/>
      <c r="K233" s="19"/>
      <c r="L233" s="205"/>
      <c r="M233" s="206"/>
      <c r="N233" s="207"/>
      <c r="O233" s="19"/>
      <c r="P233" s="19"/>
      <c r="Q233" s="19"/>
      <c r="R233" s="19"/>
      <c r="S233" s="19"/>
      <c r="T233" s="19"/>
    </row>
    <row r="234" spans="1:20" ht="12" customHeight="1">
      <c r="A234" s="69" t="s">
        <v>1132</v>
      </c>
      <c r="B234" s="19"/>
      <c r="C234" s="208" t="s">
        <v>1303</v>
      </c>
      <c r="D234" s="19"/>
      <c r="E234" s="19"/>
      <c r="F234" s="19"/>
      <c r="G234" s="19"/>
      <c r="H234" s="19"/>
      <c r="I234" s="19"/>
      <c r="J234" s="19"/>
      <c r="K234" s="19"/>
      <c r="L234" s="205"/>
      <c r="M234" s="206"/>
      <c r="N234" s="207"/>
      <c r="O234" s="19"/>
      <c r="P234" s="19"/>
      <c r="Q234" s="19"/>
      <c r="R234" s="19"/>
      <c r="S234" s="19"/>
      <c r="T234" s="19"/>
    </row>
    <row r="235" spans="1:20" ht="12" customHeight="1">
      <c r="A235" s="69" t="s">
        <v>1132</v>
      </c>
      <c r="B235" s="19"/>
      <c r="C235" s="208" t="s">
        <v>1304</v>
      </c>
      <c r="D235" s="19"/>
      <c r="E235" s="19"/>
      <c r="F235" s="19"/>
      <c r="G235" s="19"/>
      <c r="H235" s="19"/>
      <c r="I235" s="19"/>
      <c r="J235" s="19"/>
      <c r="K235" s="19"/>
      <c r="L235" s="205"/>
      <c r="M235" s="206"/>
      <c r="N235" s="207"/>
      <c r="O235" s="19"/>
      <c r="P235" s="19"/>
      <c r="Q235" s="19"/>
      <c r="R235" s="19"/>
      <c r="S235" s="19"/>
      <c r="T235" s="19"/>
    </row>
    <row r="236" spans="1:20" ht="12" customHeight="1">
      <c r="A236" s="69" t="s">
        <v>1132</v>
      </c>
      <c r="B236" s="19"/>
      <c r="C236" s="208" t="s">
        <v>1305</v>
      </c>
      <c r="D236" s="19"/>
      <c r="E236" s="19"/>
      <c r="F236" s="19"/>
      <c r="G236" s="19"/>
      <c r="H236" s="19"/>
      <c r="I236" s="19"/>
      <c r="J236" s="19"/>
      <c r="K236" s="19"/>
      <c r="L236" s="205"/>
      <c r="M236" s="206"/>
      <c r="N236" s="207"/>
      <c r="O236" s="19"/>
      <c r="P236" s="19"/>
      <c r="Q236" s="19"/>
      <c r="R236" s="19"/>
      <c r="S236" s="19"/>
      <c r="T236" s="19"/>
    </row>
    <row r="237" spans="1:20" ht="12" customHeight="1">
      <c r="A237" s="69" t="s">
        <v>1132</v>
      </c>
      <c r="B237" s="19"/>
      <c r="C237" s="208" t="s">
        <v>1047</v>
      </c>
      <c r="D237" s="19"/>
      <c r="E237" s="19"/>
      <c r="F237" s="19"/>
      <c r="G237" s="19"/>
      <c r="H237" s="19"/>
      <c r="I237" s="19"/>
      <c r="J237" s="19"/>
      <c r="K237" s="19"/>
      <c r="L237" s="205"/>
      <c r="M237" s="206"/>
      <c r="N237" s="207"/>
      <c r="O237" s="19"/>
      <c r="P237" s="19"/>
      <c r="Q237" s="19"/>
      <c r="R237" s="19"/>
      <c r="S237" s="19"/>
      <c r="T237" s="19"/>
    </row>
    <row r="238" spans="1:20" ht="12" customHeight="1">
      <c r="A238" s="69" t="s">
        <v>1132</v>
      </c>
      <c r="B238" s="19"/>
      <c r="C238" s="208" t="s">
        <v>1306</v>
      </c>
      <c r="D238" s="19"/>
      <c r="E238" s="19"/>
      <c r="F238" s="19"/>
      <c r="G238" s="19"/>
      <c r="H238" s="19"/>
      <c r="I238" s="19"/>
      <c r="J238" s="19"/>
      <c r="K238" s="19"/>
      <c r="L238" s="205"/>
      <c r="M238" s="206"/>
      <c r="N238" s="207"/>
      <c r="O238" s="19"/>
      <c r="P238" s="19"/>
      <c r="Q238" s="19"/>
      <c r="R238" s="19"/>
      <c r="S238" s="19"/>
      <c r="T238" s="19"/>
    </row>
    <row r="239" spans="1:20" ht="12" customHeight="1">
      <c r="A239" s="69" t="s">
        <v>1132</v>
      </c>
      <c r="B239" s="19"/>
      <c r="C239" s="208" t="s">
        <v>1307</v>
      </c>
      <c r="D239" s="19"/>
      <c r="E239" s="19"/>
      <c r="F239" s="19"/>
      <c r="G239" s="19"/>
      <c r="H239" s="19"/>
      <c r="I239" s="19"/>
      <c r="J239" s="19"/>
      <c r="K239" s="19"/>
      <c r="L239" s="205"/>
      <c r="M239" s="206"/>
      <c r="N239" s="207"/>
      <c r="O239" s="19"/>
      <c r="P239" s="19"/>
      <c r="Q239" s="19"/>
      <c r="R239" s="19"/>
      <c r="S239" s="19"/>
      <c r="T239" s="19"/>
    </row>
    <row r="240" spans="1:20" ht="12" customHeight="1">
      <c r="A240" s="69" t="s">
        <v>1132</v>
      </c>
      <c r="B240" s="19"/>
      <c r="C240" s="208" t="s">
        <v>1308</v>
      </c>
      <c r="D240" s="19"/>
      <c r="E240" s="19"/>
      <c r="F240" s="19"/>
      <c r="G240" s="19"/>
      <c r="H240" s="19"/>
      <c r="I240" s="19"/>
      <c r="J240" s="19"/>
      <c r="K240" s="19"/>
      <c r="L240" s="205"/>
      <c r="M240" s="206"/>
      <c r="N240" s="207"/>
      <c r="O240" s="19"/>
      <c r="P240" s="19"/>
      <c r="Q240" s="19"/>
      <c r="R240" s="19"/>
      <c r="S240" s="19"/>
      <c r="T240" s="19"/>
    </row>
    <row r="241" spans="1:20" ht="12" customHeight="1">
      <c r="A241" s="69" t="s">
        <v>1132</v>
      </c>
      <c r="B241" s="19"/>
      <c r="C241" s="208" t="s">
        <v>1050</v>
      </c>
      <c r="D241" s="19"/>
      <c r="E241" s="19"/>
      <c r="F241" s="19"/>
      <c r="G241" s="19"/>
      <c r="H241" s="19"/>
      <c r="I241" s="19"/>
      <c r="J241" s="19"/>
      <c r="K241" s="19"/>
      <c r="L241" s="205"/>
      <c r="M241" s="206"/>
      <c r="N241" s="207"/>
      <c r="O241" s="19"/>
      <c r="P241" s="19"/>
      <c r="Q241" s="19"/>
      <c r="R241" s="19"/>
      <c r="S241" s="19"/>
      <c r="T241" s="19"/>
    </row>
    <row r="242" spans="1:20" ht="12" customHeight="1">
      <c r="A242" s="69" t="s">
        <v>1132</v>
      </c>
      <c r="B242" s="19"/>
      <c r="C242" s="208" t="s">
        <v>1309</v>
      </c>
      <c r="D242" s="19"/>
      <c r="E242" s="19"/>
      <c r="F242" s="19"/>
      <c r="G242" s="19"/>
      <c r="H242" s="19"/>
      <c r="I242" s="19"/>
      <c r="J242" s="19"/>
      <c r="K242" s="19"/>
      <c r="L242" s="205"/>
      <c r="M242" s="206"/>
      <c r="N242" s="207"/>
      <c r="O242" s="19"/>
      <c r="P242" s="19"/>
      <c r="Q242" s="19"/>
      <c r="R242" s="19"/>
      <c r="S242" s="19"/>
      <c r="T242" s="19"/>
    </row>
    <row r="243" spans="1:20" ht="12" customHeight="1">
      <c r="A243" s="69" t="s">
        <v>1132</v>
      </c>
      <c r="B243" s="19"/>
      <c r="C243" s="208" t="s">
        <v>1310</v>
      </c>
      <c r="D243" s="19"/>
      <c r="E243" s="19"/>
      <c r="F243" s="19"/>
      <c r="G243" s="19"/>
      <c r="H243" s="19"/>
      <c r="I243" s="19"/>
      <c r="J243" s="19"/>
      <c r="K243" s="19"/>
      <c r="L243" s="205"/>
      <c r="M243" s="206"/>
      <c r="N243" s="207"/>
      <c r="O243" s="19"/>
      <c r="P243" s="19"/>
      <c r="Q243" s="19"/>
      <c r="R243" s="19"/>
      <c r="S243" s="19"/>
      <c r="T243" s="19"/>
    </row>
    <row r="244" spans="1:20" ht="12" customHeight="1">
      <c r="A244" s="69" t="s">
        <v>1132</v>
      </c>
      <c r="B244" s="19"/>
      <c r="C244" s="208" t="s">
        <v>1048</v>
      </c>
      <c r="D244" s="19"/>
      <c r="E244" s="19"/>
      <c r="F244" s="19"/>
      <c r="G244" s="19"/>
      <c r="H244" s="19"/>
      <c r="I244" s="19"/>
      <c r="J244" s="19"/>
      <c r="K244" s="19"/>
      <c r="L244" s="205"/>
      <c r="M244" s="206"/>
      <c r="N244" s="207"/>
      <c r="O244" s="19"/>
      <c r="P244" s="19"/>
      <c r="Q244" s="19"/>
      <c r="R244" s="19"/>
      <c r="S244" s="19"/>
      <c r="T244" s="19"/>
    </row>
    <row r="245" spans="1:20" ht="12" customHeight="1">
      <c r="A245" s="69" t="s">
        <v>1132</v>
      </c>
      <c r="B245" s="19"/>
      <c r="C245" s="208" t="s">
        <v>1311</v>
      </c>
      <c r="D245" s="19"/>
      <c r="E245" s="19"/>
      <c r="F245" s="19"/>
      <c r="G245" s="19"/>
      <c r="H245" s="19"/>
      <c r="I245" s="19"/>
      <c r="J245" s="19"/>
      <c r="K245" s="19"/>
      <c r="L245" s="205"/>
      <c r="M245" s="206"/>
      <c r="N245" s="207"/>
      <c r="O245" s="19"/>
      <c r="P245" s="19"/>
      <c r="Q245" s="19"/>
      <c r="R245" s="19"/>
      <c r="S245" s="19"/>
      <c r="T245" s="19"/>
    </row>
    <row r="246" spans="1:20" ht="12" customHeight="1">
      <c r="A246" s="69" t="s">
        <v>1132</v>
      </c>
      <c r="B246" s="19"/>
      <c r="C246" s="208" t="s">
        <v>1312</v>
      </c>
      <c r="D246" s="19"/>
      <c r="E246" s="19"/>
      <c r="F246" s="19"/>
      <c r="G246" s="19"/>
      <c r="H246" s="19"/>
      <c r="I246" s="19"/>
      <c r="J246" s="19"/>
      <c r="K246" s="19"/>
      <c r="L246" s="205"/>
      <c r="M246" s="206"/>
      <c r="N246" s="207"/>
      <c r="O246" s="19"/>
      <c r="P246" s="19"/>
      <c r="Q246" s="19"/>
      <c r="R246" s="19"/>
      <c r="S246" s="19"/>
      <c r="T246" s="19"/>
    </row>
    <row r="247" spans="1:20" ht="12" customHeight="1">
      <c r="A247" s="69" t="s">
        <v>1132</v>
      </c>
      <c r="B247" s="19"/>
      <c r="C247" s="208" t="s">
        <v>1313</v>
      </c>
      <c r="D247" s="19"/>
      <c r="E247" s="19"/>
      <c r="F247" s="19"/>
      <c r="G247" s="19"/>
      <c r="H247" s="19"/>
      <c r="I247" s="19"/>
      <c r="J247" s="19"/>
      <c r="K247" s="19"/>
      <c r="L247" s="205"/>
      <c r="M247" s="206"/>
      <c r="N247" s="207"/>
      <c r="O247" s="19"/>
      <c r="P247" s="19"/>
      <c r="Q247" s="19"/>
      <c r="R247" s="19"/>
      <c r="S247" s="19"/>
      <c r="T247" s="19"/>
    </row>
    <row r="248" spans="1:20" ht="12" customHeight="1">
      <c r="A248" s="69" t="s">
        <v>1132</v>
      </c>
      <c r="B248" s="19"/>
      <c r="C248" s="208" t="s">
        <v>1314</v>
      </c>
      <c r="D248" s="19"/>
      <c r="E248" s="19"/>
      <c r="F248" s="19"/>
      <c r="G248" s="19"/>
      <c r="H248" s="19"/>
      <c r="I248" s="19"/>
      <c r="J248" s="19"/>
      <c r="K248" s="19"/>
      <c r="L248" s="205"/>
      <c r="M248" s="206"/>
      <c r="N248" s="207"/>
      <c r="O248" s="19"/>
      <c r="P248" s="19"/>
      <c r="Q248" s="19"/>
      <c r="R248" s="19"/>
      <c r="S248" s="19"/>
      <c r="T248" s="19"/>
    </row>
    <row r="249" spans="1:20" ht="12" customHeight="1">
      <c r="A249" s="69" t="s">
        <v>1132</v>
      </c>
      <c r="B249" s="19"/>
      <c r="C249" s="208" t="s">
        <v>1315</v>
      </c>
      <c r="D249" s="19"/>
      <c r="E249" s="19"/>
      <c r="F249" s="19"/>
      <c r="G249" s="19"/>
      <c r="H249" s="19"/>
      <c r="I249" s="19"/>
      <c r="J249" s="19"/>
      <c r="K249" s="19"/>
      <c r="L249" s="205"/>
      <c r="M249" s="206"/>
      <c r="N249" s="207"/>
      <c r="O249" s="19"/>
      <c r="P249" s="19"/>
      <c r="Q249" s="19"/>
      <c r="R249" s="19"/>
      <c r="S249" s="19"/>
      <c r="T249" s="19"/>
    </row>
    <row r="250" spans="1:20" ht="12" customHeight="1">
      <c r="A250" s="69" t="s">
        <v>1132</v>
      </c>
      <c r="B250" s="19"/>
      <c r="C250" s="208" t="s">
        <v>1316</v>
      </c>
      <c r="D250" s="19"/>
      <c r="E250" s="19"/>
      <c r="F250" s="19"/>
      <c r="G250" s="19"/>
      <c r="H250" s="19"/>
      <c r="I250" s="19"/>
      <c r="J250" s="19"/>
      <c r="K250" s="19"/>
      <c r="L250" s="205"/>
      <c r="M250" s="206"/>
      <c r="N250" s="207"/>
      <c r="O250" s="19"/>
      <c r="P250" s="19"/>
      <c r="Q250" s="19"/>
      <c r="R250" s="19"/>
      <c r="S250" s="19"/>
      <c r="T250" s="19"/>
    </row>
    <row r="251" spans="1:20" ht="12" customHeight="1">
      <c r="A251" s="69" t="s">
        <v>1132</v>
      </c>
      <c r="B251" s="19"/>
      <c r="C251" s="208" t="s">
        <v>1317</v>
      </c>
      <c r="D251" s="19"/>
      <c r="E251" s="19"/>
      <c r="F251" s="19"/>
      <c r="G251" s="19"/>
      <c r="H251" s="19"/>
      <c r="I251" s="19"/>
      <c r="J251" s="19"/>
      <c r="K251" s="19"/>
      <c r="L251" s="205"/>
      <c r="M251" s="206"/>
      <c r="N251" s="207"/>
      <c r="O251" s="19"/>
      <c r="P251" s="19"/>
      <c r="Q251" s="19"/>
      <c r="R251" s="19"/>
      <c r="S251" s="19"/>
      <c r="T251" s="19"/>
    </row>
    <row r="252" spans="1:20" ht="12" customHeight="1">
      <c r="A252" s="69" t="s">
        <v>1132</v>
      </c>
      <c r="B252" s="19"/>
      <c r="C252" s="208" t="s">
        <v>1318</v>
      </c>
      <c r="D252" s="19"/>
      <c r="E252" s="19"/>
      <c r="F252" s="19"/>
      <c r="G252" s="19"/>
      <c r="H252" s="19"/>
      <c r="I252" s="19"/>
      <c r="J252" s="19"/>
      <c r="K252" s="19"/>
      <c r="L252" s="205"/>
      <c r="M252" s="206"/>
      <c r="N252" s="207"/>
      <c r="O252" s="19"/>
      <c r="P252" s="19"/>
      <c r="Q252" s="19"/>
      <c r="R252" s="19"/>
      <c r="S252" s="19"/>
      <c r="T252" s="19"/>
    </row>
    <row r="253" spans="1:20" ht="12" customHeight="1">
      <c r="A253" s="69" t="s">
        <v>1132</v>
      </c>
      <c r="B253" s="19"/>
      <c r="C253" s="208" t="s">
        <v>1319</v>
      </c>
      <c r="D253" s="19"/>
      <c r="E253" s="19"/>
      <c r="F253" s="19"/>
      <c r="G253" s="19"/>
      <c r="H253" s="19"/>
      <c r="I253" s="19"/>
      <c r="J253" s="19"/>
      <c r="K253" s="19"/>
      <c r="L253" s="205"/>
      <c r="M253" s="206"/>
      <c r="N253" s="207"/>
      <c r="O253" s="19"/>
      <c r="P253" s="19"/>
      <c r="Q253" s="19"/>
      <c r="R253" s="19"/>
      <c r="S253" s="19"/>
      <c r="T253" s="19"/>
    </row>
    <row r="254" spans="1:20" ht="12" customHeight="1">
      <c r="A254" s="69" t="s">
        <v>1132</v>
      </c>
      <c r="B254" s="19"/>
      <c r="C254" s="208" t="s">
        <v>1320</v>
      </c>
      <c r="D254" s="19"/>
      <c r="E254" s="19"/>
      <c r="F254" s="19"/>
      <c r="G254" s="19"/>
      <c r="H254" s="19"/>
      <c r="I254" s="19"/>
      <c r="J254" s="19"/>
      <c r="K254" s="19"/>
      <c r="L254" s="205"/>
      <c r="M254" s="206"/>
      <c r="N254" s="207"/>
      <c r="O254" s="19"/>
      <c r="P254" s="19"/>
      <c r="Q254" s="19"/>
      <c r="R254" s="19"/>
      <c r="S254" s="19"/>
      <c r="T254" s="19"/>
    </row>
    <row r="255" spans="1:20" ht="12" customHeight="1">
      <c r="A255" s="69" t="s">
        <v>1132</v>
      </c>
      <c r="B255" s="19"/>
      <c r="C255" s="208" t="s">
        <v>1321</v>
      </c>
      <c r="D255" s="19"/>
      <c r="E255" s="19"/>
      <c r="F255" s="19"/>
      <c r="G255" s="19"/>
      <c r="H255" s="19"/>
      <c r="I255" s="19"/>
      <c r="J255" s="19"/>
      <c r="K255" s="19"/>
      <c r="L255" s="205"/>
      <c r="M255" s="206"/>
      <c r="N255" s="207"/>
      <c r="O255" s="19"/>
      <c r="P255" s="19"/>
      <c r="Q255" s="19"/>
      <c r="R255" s="19"/>
      <c r="S255" s="19"/>
      <c r="T255" s="19"/>
    </row>
    <row r="256" spans="1:20" ht="12" customHeight="1">
      <c r="A256" s="69" t="s">
        <v>1132</v>
      </c>
      <c r="B256" s="19"/>
      <c r="C256" s="208" t="s">
        <v>1322</v>
      </c>
      <c r="D256" s="19"/>
      <c r="E256" s="19"/>
      <c r="F256" s="19"/>
      <c r="G256" s="19"/>
      <c r="H256" s="19"/>
      <c r="I256" s="19"/>
      <c r="J256" s="19"/>
      <c r="K256" s="19"/>
      <c r="L256" s="205"/>
      <c r="M256" s="206"/>
      <c r="N256" s="207"/>
      <c r="O256" s="19"/>
      <c r="P256" s="19"/>
      <c r="Q256" s="19"/>
      <c r="R256" s="19"/>
      <c r="S256" s="19"/>
      <c r="T256" s="19"/>
    </row>
    <row r="257" spans="1:20" ht="12" customHeight="1">
      <c r="A257" s="69" t="s">
        <v>1132</v>
      </c>
      <c r="B257" s="19"/>
      <c r="C257" s="208" t="s">
        <v>1323</v>
      </c>
      <c r="D257" s="19"/>
      <c r="E257" s="19"/>
      <c r="F257" s="19"/>
      <c r="G257" s="19"/>
      <c r="H257" s="19"/>
      <c r="I257" s="19"/>
      <c r="J257" s="19"/>
      <c r="K257" s="19"/>
      <c r="L257" s="205"/>
      <c r="M257" s="206"/>
      <c r="N257" s="207"/>
      <c r="O257" s="19"/>
      <c r="P257" s="19"/>
      <c r="Q257" s="19"/>
      <c r="R257" s="19"/>
      <c r="S257" s="19"/>
      <c r="T257" s="19"/>
    </row>
    <row r="258" spans="1:20" ht="12" customHeight="1">
      <c r="A258" s="69" t="s">
        <v>1132</v>
      </c>
      <c r="B258" s="19"/>
      <c r="C258" s="208" t="s">
        <v>1324</v>
      </c>
      <c r="D258" s="19"/>
      <c r="E258" s="19"/>
      <c r="F258" s="19"/>
      <c r="G258" s="19"/>
      <c r="H258" s="19"/>
      <c r="I258" s="19"/>
      <c r="J258" s="19"/>
      <c r="K258" s="19"/>
      <c r="L258" s="205"/>
      <c r="M258" s="206"/>
      <c r="N258" s="207"/>
      <c r="O258" s="19"/>
      <c r="P258" s="19"/>
      <c r="Q258" s="19"/>
      <c r="R258" s="19"/>
      <c r="S258" s="19"/>
      <c r="T258" s="19"/>
    </row>
    <row r="259" spans="1:20" ht="12" customHeight="1">
      <c r="A259" s="69" t="s">
        <v>1132</v>
      </c>
      <c r="B259" s="19"/>
      <c r="C259" s="208" t="s">
        <v>1325</v>
      </c>
      <c r="D259" s="19"/>
      <c r="E259" s="19"/>
      <c r="F259" s="19"/>
      <c r="G259" s="19"/>
      <c r="H259" s="19"/>
      <c r="I259" s="19"/>
      <c r="J259" s="19"/>
      <c r="K259" s="19"/>
      <c r="L259" s="205"/>
      <c r="M259" s="206"/>
      <c r="N259" s="207"/>
      <c r="O259" s="19"/>
      <c r="P259" s="19"/>
      <c r="Q259" s="19"/>
      <c r="R259" s="19"/>
      <c r="S259" s="19"/>
      <c r="T259" s="19"/>
    </row>
    <row r="260" spans="1:20" ht="12" customHeight="1">
      <c r="A260" s="69" t="s">
        <v>1132</v>
      </c>
      <c r="B260" s="19"/>
      <c r="C260" s="208" t="s">
        <v>1326</v>
      </c>
      <c r="D260" s="19"/>
      <c r="E260" s="19"/>
      <c r="F260" s="19"/>
      <c r="G260" s="19"/>
      <c r="H260" s="19"/>
      <c r="I260" s="19"/>
      <c r="J260" s="19"/>
      <c r="K260" s="19"/>
      <c r="L260" s="205"/>
      <c r="M260" s="206"/>
      <c r="N260" s="207"/>
      <c r="O260" s="19"/>
      <c r="P260" s="19"/>
      <c r="Q260" s="19"/>
      <c r="R260" s="19"/>
      <c r="S260" s="19"/>
      <c r="T260" s="19"/>
    </row>
    <row r="261" spans="1:20" ht="12" customHeight="1">
      <c r="A261" s="69" t="s">
        <v>1132</v>
      </c>
      <c r="B261" s="19"/>
      <c r="C261" s="208" t="s">
        <v>1053</v>
      </c>
      <c r="D261" s="19"/>
      <c r="E261" s="19"/>
      <c r="F261" s="19"/>
      <c r="G261" s="19"/>
      <c r="H261" s="19"/>
      <c r="I261" s="19"/>
      <c r="J261" s="19"/>
      <c r="K261" s="19"/>
      <c r="L261" s="205"/>
      <c r="M261" s="206"/>
      <c r="N261" s="207"/>
      <c r="O261" s="19"/>
      <c r="P261" s="19"/>
      <c r="Q261" s="19"/>
      <c r="R261" s="19"/>
      <c r="S261" s="19"/>
      <c r="T261" s="19"/>
    </row>
    <row r="262" spans="1:20" ht="12" customHeight="1">
      <c r="A262" s="69" t="s">
        <v>1132</v>
      </c>
      <c r="B262" s="19"/>
      <c r="C262" s="208" t="s">
        <v>1327</v>
      </c>
      <c r="D262" s="19"/>
      <c r="E262" s="19"/>
      <c r="F262" s="19"/>
      <c r="G262" s="19"/>
      <c r="H262" s="19"/>
      <c r="I262" s="19"/>
      <c r="J262" s="19"/>
      <c r="K262" s="19"/>
      <c r="L262" s="205"/>
      <c r="M262" s="206"/>
      <c r="N262" s="207"/>
      <c r="O262" s="19"/>
      <c r="P262" s="19"/>
      <c r="Q262" s="19"/>
      <c r="R262" s="19"/>
      <c r="S262" s="19"/>
      <c r="T262" s="19"/>
    </row>
    <row r="263" spans="1:20" ht="12" customHeight="1">
      <c r="A263" s="69" t="s">
        <v>1132</v>
      </c>
      <c r="B263" s="19"/>
      <c r="C263" s="208" t="s">
        <v>1328</v>
      </c>
      <c r="D263" s="19"/>
      <c r="E263" s="19"/>
      <c r="F263" s="19"/>
      <c r="G263" s="19"/>
      <c r="H263" s="19"/>
      <c r="I263" s="19"/>
      <c r="J263" s="19"/>
      <c r="K263" s="19"/>
      <c r="L263" s="205"/>
      <c r="M263" s="206"/>
      <c r="N263" s="207"/>
      <c r="O263" s="19"/>
      <c r="P263" s="19"/>
      <c r="Q263" s="19"/>
      <c r="R263" s="19"/>
      <c r="S263" s="19"/>
      <c r="T263" s="19"/>
    </row>
    <row r="264" spans="1:20" ht="12" customHeight="1">
      <c r="A264" s="69" t="s">
        <v>1132</v>
      </c>
      <c r="B264" s="19"/>
      <c r="C264" s="208" t="s">
        <v>1329</v>
      </c>
      <c r="D264" s="19"/>
      <c r="E264" s="19"/>
      <c r="F264" s="19"/>
      <c r="G264" s="19"/>
      <c r="H264" s="19"/>
      <c r="I264" s="19"/>
      <c r="J264" s="19"/>
      <c r="K264" s="19"/>
      <c r="L264" s="205"/>
      <c r="M264" s="206"/>
      <c r="N264" s="207"/>
      <c r="O264" s="19"/>
      <c r="P264" s="19"/>
      <c r="Q264" s="19"/>
      <c r="R264" s="19"/>
      <c r="S264" s="19"/>
      <c r="T264" s="19"/>
    </row>
    <row r="265" spans="1:20" ht="12" customHeight="1">
      <c r="A265" s="69" t="s">
        <v>1132</v>
      </c>
      <c r="B265" s="19"/>
      <c r="C265" s="208" t="s">
        <v>1330</v>
      </c>
      <c r="D265" s="19"/>
      <c r="E265" s="19"/>
      <c r="F265" s="19"/>
      <c r="G265" s="19"/>
      <c r="H265" s="19"/>
      <c r="I265" s="19"/>
      <c r="J265" s="19"/>
      <c r="K265" s="19"/>
      <c r="L265" s="205"/>
      <c r="M265" s="206"/>
      <c r="N265" s="207"/>
      <c r="O265" s="19"/>
      <c r="P265" s="19"/>
      <c r="Q265" s="19"/>
      <c r="R265" s="19"/>
      <c r="S265" s="19"/>
      <c r="T265" s="19"/>
    </row>
    <row r="266" spans="1:20" ht="12" customHeight="1">
      <c r="A266" s="69" t="s">
        <v>1132</v>
      </c>
      <c r="B266" s="19"/>
      <c r="C266" s="208" t="s">
        <v>1331</v>
      </c>
      <c r="D266" s="19"/>
      <c r="E266" s="19"/>
      <c r="F266" s="19"/>
      <c r="G266" s="19"/>
      <c r="H266" s="19"/>
      <c r="I266" s="19"/>
      <c r="J266" s="19"/>
      <c r="K266" s="19"/>
      <c r="L266" s="205"/>
      <c r="M266" s="206"/>
      <c r="N266" s="207"/>
      <c r="O266" s="19"/>
      <c r="P266" s="19"/>
      <c r="Q266" s="19"/>
      <c r="R266" s="19"/>
      <c r="S266" s="19"/>
      <c r="T266" s="19"/>
    </row>
    <row r="267" spans="1:20" ht="12" customHeight="1">
      <c r="A267" s="69" t="s">
        <v>1132</v>
      </c>
      <c r="B267" s="19"/>
      <c r="C267" s="208" t="s">
        <v>1332</v>
      </c>
      <c r="D267" s="19"/>
      <c r="E267" s="19"/>
      <c r="F267" s="19"/>
      <c r="G267" s="19"/>
      <c r="H267" s="19"/>
      <c r="I267" s="19"/>
      <c r="J267" s="19"/>
      <c r="K267" s="19"/>
      <c r="L267" s="205"/>
      <c r="M267" s="206"/>
      <c r="N267" s="207"/>
      <c r="O267" s="19"/>
      <c r="P267" s="19"/>
      <c r="Q267" s="19"/>
      <c r="R267" s="19"/>
      <c r="S267" s="19"/>
      <c r="T267" s="19"/>
    </row>
    <row r="268" spans="1:20" ht="12" customHeight="1">
      <c r="A268" s="69" t="s">
        <v>1132</v>
      </c>
      <c r="B268" s="19"/>
      <c r="C268" s="208" t="s">
        <v>1333</v>
      </c>
      <c r="D268" s="19"/>
      <c r="E268" s="19"/>
      <c r="F268" s="19"/>
      <c r="G268" s="19"/>
      <c r="H268" s="19"/>
      <c r="I268" s="19"/>
      <c r="J268" s="19"/>
      <c r="K268" s="19"/>
      <c r="L268" s="205"/>
      <c r="M268" s="206"/>
      <c r="N268" s="207"/>
      <c r="O268" s="19"/>
      <c r="P268" s="19"/>
      <c r="Q268" s="19"/>
      <c r="R268" s="19"/>
      <c r="S268" s="19"/>
      <c r="T268" s="19"/>
    </row>
    <row r="269" spans="1:20" ht="12" customHeight="1">
      <c r="A269" s="69" t="s">
        <v>1132</v>
      </c>
      <c r="B269" s="19"/>
      <c r="C269" s="208" t="s">
        <v>1334</v>
      </c>
      <c r="D269" s="19"/>
      <c r="E269" s="19"/>
      <c r="F269" s="19"/>
      <c r="G269" s="19"/>
      <c r="H269" s="19"/>
      <c r="I269" s="19"/>
      <c r="J269" s="19"/>
      <c r="K269" s="19"/>
      <c r="L269" s="205"/>
      <c r="M269" s="206"/>
      <c r="N269" s="207"/>
      <c r="O269" s="19"/>
      <c r="P269" s="19"/>
      <c r="Q269" s="19"/>
      <c r="R269" s="19"/>
      <c r="S269" s="19"/>
      <c r="T269" s="19"/>
    </row>
    <row r="270" spans="1:20" ht="12" customHeight="1">
      <c r="A270" s="69" t="s">
        <v>1132</v>
      </c>
      <c r="B270" s="19"/>
      <c r="C270" s="208" t="s">
        <v>1335</v>
      </c>
      <c r="D270" s="19"/>
      <c r="E270" s="19"/>
      <c r="F270" s="19"/>
      <c r="G270" s="19"/>
      <c r="H270" s="19"/>
      <c r="I270" s="19"/>
      <c r="J270" s="19"/>
      <c r="K270" s="19"/>
      <c r="L270" s="205"/>
      <c r="M270" s="206"/>
      <c r="N270" s="207"/>
      <c r="O270" s="19"/>
      <c r="P270" s="19"/>
      <c r="Q270" s="19"/>
      <c r="R270" s="19"/>
      <c r="S270" s="19"/>
      <c r="T270" s="19"/>
    </row>
    <row r="271" spans="1:20" ht="12" customHeight="1">
      <c r="A271" s="69" t="s">
        <v>1132</v>
      </c>
      <c r="B271" s="19"/>
      <c r="C271" s="208" t="s">
        <v>1056</v>
      </c>
      <c r="D271" s="19"/>
      <c r="E271" s="19"/>
      <c r="F271" s="19"/>
      <c r="G271" s="19"/>
      <c r="H271" s="19"/>
      <c r="I271" s="19"/>
      <c r="J271" s="19"/>
      <c r="K271" s="19"/>
      <c r="L271" s="205"/>
      <c r="M271" s="206"/>
      <c r="N271" s="207"/>
      <c r="O271" s="19"/>
      <c r="P271" s="19"/>
      <c r="Q271" s="19"/>
      <c r="R271" s="19"/>
      <c r="S271" s="19"/>
      <c r="T271" s="19"/>
    </row>
    <row r="272" spans="1:20" ht="12" customHeight="1">
      <c r="A272" s="69" t="s">
        <v>1132</v>
      </c>
      <c r="B272" s="19"/>
      <c r="C272" s="208" t="s">
        <v>1336</v>
      </c>
      <c r="D272" s="19"/>
      <c r="E272" s="19"/>
      <c r="F272" s="19"/>
      <c r="G272" s="19"/>
      <c r="H272" s="19"/>
      <c r="I272" s="19"/>
      <c r="J272" s="19"/>
      <c r="K272" s="19"/>
      <c r="L272" s="205"/>
      <c r="M272" s="206"/>
      <c r="N272" s="207"/>
      <c r="O272" s="19"/>
      <c r="P272" s="19"/>
      <c r="Q272" s="19"/>
      <c r="R272" s="19"/>
      <c r="S272" s="19"/>
      <c r="T272" s="19"/>
    </row>
    <row r="273" spans="1:20" ht="12" customHeight="1">
      <c r="A273" s="69" t="s">
        <v>1132</v>
      </c>
      <c r="B273" s="19"/>
      <c r="C273" s="208" t="s">
        <v>1337</v>
      </c>
      <c r="D273" s="19"/>
      <c r="E273" s="19"/>
      <c r="F273" s="19"/>
      <c r="G273" s="19"/>
      <c r="H273" s="19"/>
      <c r="I273" s="19"/>
      <c r="J273" s="19"/>
      <c r="K273" s="19"/>
      <c r="L273" s="205"/>
      <c r="M273" s="206"/>
      <c r="N273" s="207"/>
      <c r="O273" s="19"/>
      <c r="P273" s="19"/>
      <c r="Q273" s="19"/>
      <c r="R273" s="19"/>
      <c r="S273" s="19"/>
      <c r="T273" s="19"/>
    </row>
    <row r="274" spans="1:20" ht="12" customHeight="1">
      <c r="A274" s="69" t="s">
        <v>1132</v>
      </c>
      <c r="B274" s="19"/>
      <c r="C274" s="208" t="s">
        <v>1087</v>
      </c>
      <c r="D274" s="19"/>
      <c r="E274" s="19"/>
      <c r="F274" s="19"/>
      <c r="G274" s="19"/>
      <c r="H274" s="19"/>
      <c r="I274" s="19"/>
      <c r="J274" s="19"/>
      <c r="K274" s="19"/>
      <c r="L274" s="205"/>
      <c r="M274" s="206"/>
      <c r="N274" s="207"/>
      <c r="O274" s="19"/>
      <c r="P274" s="19"/>
      <c r="Q274" s="19"/>
      <c r="R274" s="19"/>
      <c r="S274" s="19"/>
      <c r="T274" s="19"/>
    </row>
    <row r="275" spans="1:20" ht="12" customHeight="1">
      <c r="A275" s="69" t="s">
        <v>1132</v>
      </c>
      <c r="B275" s="19"/>
      <c r="C275" s="208" t="s">
        <v>1091</v>
      </c>
      <c r="D275" s="19"/>
      <c r="E275" s="19"/>
      <c r="F275" s="19"/>
      <c r="G275" s="19"/>
      <c r="H275" s="19"/>
      <c r="I275" s="19"/>
      <c r="J275" s="19"/>
      <c r="K275" s="19"/>
      <c r="L275" s="205"/>
      <c r="M275" s="206"/>
      <c r="N275" s="207"/>
      <c r="O275" s="19"/>
      <c r="P275" s="19"/>
      <c r="Q275" s="19"/>
      <c r="R275" s="19"/>
      <c r="S275" s="19"/>
      <c r="T275" s="19"/>
    </row>
    <row r="276" spans="1:20" ht="12" customHeight="1">
      <c r="A276" s="69" t="s">
        <v>1132</v>
      </c>
      <c r="B276" s="19"/>
      <c r="C276" s="208" t="s">
        <v>1338</v>
      </c>
      <c r="D276" s="19"/>
      <c r="E276" s="19"/>
      <c r="F276" s="19"/>
      <c r="G276" s="19"/>
      <c r="H276" s="19"/>
      <c r="I276" s="19"/>
      <c r="J276" s="19"/>
      <c r="K276" s="19"/>
      <c r="L276" s="205"/>
      <c r="M276" s="206"/>
      <c r="N276" s="207"/>
      <c r="O276" s="19"/>
      <c r="P276" s="19"/>
      <c r="Q276" s="19"/>
      <c r="R276" s="19"/>
      <c r="S276" s="19"/>
      <c r="T276" s="19"/>
    </row>
    <row r="277" spans="1:20" ht="12" customHeight="1">
      <c r="A277" s="69" t="s">
        <v>1132</v>
      </c>
      <c r="B277" s="19"/>
      <c r="C277" s="208" t="s">
        <v>1057</v>
      </c>
      <c r="D277" s="19"/>
      <c r="E277" s="19"/>
      <c r="F277" s="19"/>
      <c r="G277" s="19"/>
      <c r="H277" s="19"/>
      <c r="I277" s="19"/>
      <c r="J277" s="19"/>
      <c r="K277" s="19"/>
      <c r="L277" s="205"/>
      <c r="M277" s="206"/>
      <c r="N277" s="207"/>
      <c r="O277" s="19"/>
      <c r="P277" s="19"/>
      <c r="Q277" s="19"/>
      <c r="R277" s="19"/>
      <c r="S277" s="19"/>
      <c r="T277" s="19"/>
    </row>
    <row r="278" spans="1:20" ht="12" customHeight="1">
      <c r="A278" s="69" t="s">
        <v>1132</v>
      </c>
      <c r="B278" s="19"/>
      <c r="C278" s="208" t="s">
        <v>1339</v>
      </c>
      <c r="D278" s="19"/>
      <c r="E278" s="19"/>
      <c r="F278" s="19"/>
      <c r="G278" s="19"/>
      <c r="H278" s="19"/>
      <c r="I278" s="19"/>
      <c r="J278" s="19"/>
      <c r="K278" s="19"/>
      <c r="L278" s="205"/>
      <c r="M278" s="206"/>
      <c r="N278" s="207"/>
      <c r="O278" s="19"/>
      <c r="P278" s="19"/>
      <c r="Q278" s="19"/>
      <c r="R278" s="19"/>
      <c r="S278" s="19"/>
      <c r="T278" s="19"/>
    </row>
    <row r="279" spans="1:20" ht="12" customHeight="1">
      <c r="A279" s="69" t="s">
        <v>1132</v>
      </c>
      <c r="B279" s="19"/>
      <c r="C279" s="208" t="s">
        <v>1340</v>
      </c>
      <c r="D279" s="19"/>
      <c r="E279" s="19"/>
      <c r="F279" s="19"/>
      <c r="G279" s="19"/>
      <c r="H279" s="19"/>
      <c r="I279" s="19"/>
      <c r="J279" s="19"/>
      <c r="K279" s="19"/>
      <c r="L279" s="205"/>
      <c r="M279" s="206"/>
      <c r="N279" s="207"/>
      <c r="O279" s="19"/>
      <c r="P279" s="19"/>
      <c r="Q279" s="19"/>
      <c r="R279" s="19"/>
      <c r="S279" s="19"/>
      <c r="T279" s="19"/>
    </row>
    <row r="280" spans="1:20" ht="12" customHeight="1">
      <c r="A280" s="69" t="s">
        <v>1132</v>
      </c>
      <c r="B280" s="19"/>
      <c r="C280" s="208" t="s">
        <v>1341</v>
      </c>
      <c r="D280" s="19"/>
      <c r="E280" s="19"/>
      <c r="F280" s="19"/>
      <c r="G280" s="19"/>
      <c r="H280" s="19"/>
      <c r="I280" s="19"/>
      <c r="J280" s="19"/>
      <c r="K280" s="19"/>
      <c r="L280" s="205"/>
      <c r="M280" s="206"/>
      <c r="N280" s="207"/>
      <c r="O280" s="19"/>
      <c r="P280" s="19"/>
      <c r="Q280" s="19"/>
      <c r="R280" s="19"/>
      <c r="S280" s="19"/>
      <c r="T280" s="19"/>
    </row>
    <row r="281" spans="1:20" ht="12" customHeight="1">
      <c r="A281" s="69" t="s">
        <v>1132</v>
      </c>
      <c r="B281" s="19"/>
      <c r="C281" s="208" t="s">
        <v>1342</v>
      </c>
      <c r="D281" s="19"/>
      <c r="E281" s="19"/>
      <c r="F281" s="19"/>
      <c r="G281" s="19"/>
      <c r="H281" s="19"/>
      <c r="I281" s="19"/>
      <c r="J281" s="19"/>
      <c r="K281" s="19"/>
      <c r="L281" s="205"/>
      <c r="M281" s="206"/>
      <c r="N281" s="207"/>
      <c r="O281" s="19"/>
      <c r="P281" s="19"/>
      <c r="Q281" s="19"/>
      <c r="R281" s="19"/>
      <c r="S281" s="19"/>
      <c r="T281" s="19"/>
    </row>
    <row r="282" spans="1:20" ht="12" customHeight="1">
      <c r="A282" s="69" t="s">
        <v>1132</v>
      </c>
      <c r="B282" s="19"/>
      <c r="C282" s="208" t="s">
        <v>1343</v>
      </c>
      <c r="D282" s="19"/>
      <c r="E282" s="19"/>
      <c r="F282" s="19"/>
      <c r="G282" s="19"/>
      <c r="H282" s="19"/>
      <c r="I282" s="19"/>
      <c r="J282" s="19"/>
      <c r="K282" s="19"/>
      <c r="L282" s="205"/>
      <c r="M282" s="206"/>
      <c r="N282" s="207"/>
      <c r="O282" s="19"/>
      <c r="P282" s="19"/>
      <c r="Q282" s="19"/>
      <c r="R282" s="19"/>
      <c r="S282" s="19"/>
      <c r="T282" s="19"/>
    </row>
    <row r="283" spans="1:20" ht="12" customHeight="1">
      <c r="A283" s="69" t="s">
        <v>1132</v>
      </c>
      <c r="B283" s="19"/>
      <c r="C283" s="208" t="s">
        <v>1344</v>
      </c>
      <c r="D283" s="19"/>
      <c r="E283" s="19"/>
      <c r="F283" s="19"/>
      <c r="G283" s="19"/>
      <c r="H283" s="19"/>
      <c r="I283" s="19"/>
      <c r="J283" s="19"/>
      <c r="K283" s="19"/>
      <c r="L283" s="205"/>
      <c r="M283" s="206"/>
      <c r="N283" s="207"/>
      <c r="O283" s="19"/>
      <c r="P283" s="19"/>
      <c r="Q283" s="19"/>
      <c r="R283" s="19"/>
      <c r="S283" s="19"/>
      <c r="T283" s="19"/>
    </row>
    <row r="284" spans="1:20" ht="12" customHeight="1">
      <c r="A284" s="69" t="s">
        <v>1132</v>
      </c>
      <c r="B284" s="19"/>
      <c r="C284" s="208" t="s">
        <v>1345</v>
      </c>
      <c r="D284" s="19"/>
      <c r="E284" s="19"/>
      <c r="F284" s="19"/>
      <c r="G284" s="19"/>
      <c r="H284" s="19"/>
      <c r="I284" s="19"/>
      <c r="J284" s="19"/>
      <c r="K284" s="19"/>
      <c r="L284" s="205"/>
      <c r="M284" s="206"/>
      <c r="N284" s="207"/>
      <c r="O284" s="19"/>
      <c r="P284" s="19"/>
      <c r="Q284" s="19"/>
      <c r="R284" s="19"/>
      <c r="S284" s="19"/>
      <c r="T284" s="19"/>
    </row>
    <row r="285" spans="1:20" ht="12" customHeight="1">
      <c r="A285" s="69" t="s">
        <v>1132</v>
      </c>
      <c r="B285" s="19"/>
      <c r="C285" s="208" t="s">
        <v>1346</v>
      </c>
      <c r="D285" s="19"/>
      <c r="E285" s="19"/>
      <c r="F285" s="19"/>
      <c r="G285" s="19"/>
      <c r="H285" s="19"/>
      <c r="I285" s="19"/>
      <c r="J285" s="19"/>
      <c r="K285" s="19"/>
      <c r="L285" s="205"/>
      <c r="M285" s="206"/>
      <c r="N285" s="207"/>
      <c r="O285" s="19"/>
      <c r="P285" s="19"/>
      <c r="Q285" s="19"/>
      <c r="R285" s="19"/>
      <c r="S285" s="19"/>
      <c r="T285" s="19"/>
    </row>
    <row r="286" spans="1:20" ht="12" customHeight="1">
      <c r="A286" s="69" t="s">
        <v>1132</v>
      </c>
      <c r="B286" s="19"/>
      <c r="C286" s="208" t="s">
        <v>1347</v>
      </c>
      <c r="D286" s="19"/>
      <c r="E286" s="19"/>
      <c r="F286" s="19"/>
      <c r="G286" s="19"/>
      <c r="H286" s="19"/>
      <c r="I286" s="19"/>
      <c r="J286" s="19"/>
      <c r="K286" s="19"/>
      <c r="L286" s="205"/>
      <c r="M286" s="206"/>
      <c r="N286" s="207"/>
      <c r="O286" s="19"/>
      <c r="P286" s="19"/>
      <c r="Q286" s="19"/>
      <c r="R286" s="19"/>
      <c r="S286" s="19"/>
      <c r="T286" s="19"/>
    </row>
    <row r="287" spans="1:20" ht="12" customHeight="1">
      <c r="A287" s="69" t="s">
        <v>1132</v>
      </c>
      <c r="B287" s="19"/>
      <c r="C287" s="208" t="s">
        <v>1348</v>
      </c>
      <c r="D287" s="19"/>
      <c r="E287" s="19"/>
      <c r="F287" s="19"/>
      <c r="G287" s="19"/>
      <c r="H287" s="19"/>
      <c r="I287" s="19"/>
      <c r="J287" s="19"/>
      <c r="K287" s="19"/>
      <c r="L287" s="205"/>
      <c r="M287" s="206"/>
      <c r="N287" s="207"/>
      <c r="O287" s="19"/>
      <c r="P287" s="19"/>
      <c r="Q287" s="19"/>
      <c r="R287" s="19"/>
      <c r="S287" s="19"/>
      <c r="T287" s="19"/>
    </row>
    <row r="288" spans="1:20" ht="12" customHeight="1">
      <c r="A288" s="69" t="s">
        <v>1132</v>
      </c>
      <c r="B288" s="19"/>
      <c r="C288" s="208" t="s">
        <v>1349</v>
      </c>
      <c r="D288" s="19"/>
      <c r="E288" s="19"/>
      <c r="F288" s="19"/>
      <c r="G288" s="19"/>
      <c r="H288" s="19"/>
      <c r="I288" s="19"/>
      <c r="J288" s="19"/>
      <c r="K288" s="19"/>
      <c r="L288" s="205"/>
      <c r="M288" s="206"/>
      <c r="N288" s="207"/>
      <c r="O288" s="19"/>
      <c r="P288" s="19"/>
      <c r="Q288" s="19"/>
      <c r="R288" s="19"/>
      <c r="S288" s="19"/>
      <c r="T288" s="19"/>
    </row>
    <row r="289" spans="1:20" ht="12" customHeight="1">
      <c r="A289" s="69" t="s">
        <v>1132</v>
      </c>
      <c r="B289" s="19"/>
      <c r="C289" s="208" t="s">
        <v>1065</v>
      </c>
      <c r="D289" s="19"/>
      <c r="E289" s="19"/>
      <c r="F289" s="19"/>
      <c r="G289" s="19"/>
      <c r="H289" s="19"/>
      <c r="I289" s="19"/>
      <c r="J289" s="19"/>
      <c r="K289" s="19"/>
      <c r="L289" s="205"/>
      <c r="M289" s="206"/>
      <c r="N289" s="207"/>
      <c r="O289" s="19"/>
      <c r="P289" s="19"/>
      <c r="Q289" s="19"/>
      <c r="R289" s="19"/>
      <c r="S289" s="19"/>
      <c r="T289" s="19"/>
    </row>
    <row r="290" spans="1:20" ht="12" customHeight="1">
      <c r="A290" s="69" t="s">
        <v>1132</v>
      </c>
      <c r="B290" s="19"/>
      <c r="C290" s="208" t="s">
        <v>1350</v>
      </c>
      <c r="D290" s="19"/>
      <c r="E290" s="19"/>
      <c r="F290" s="19"/>
      <c r="G290" s="19"/>
      <c r="H290" s="19"/>
      <c r="I290" s="19"/>
      <c r="J290" s="19"/>
      <c r="K290" s="19"/>
      <c r="L290" s="205"/>
      <c r="M290" s="206"/>
      <c r="N290" s="207"/>
      <c r="O290" s="19"/>
      <c r="P290" s="19"/>
      <c r="Q290" s="19"/>
      <c r="R290" s="19"/>
      <c r="S290" s="19"/>
      <c r="T290" s="19"/>
    </row>
    <row r="291" spans="1:20" ht="12" customHeight="1">
      <c r="A291" s="69" t="s">
        <v>1132</v>
      </c>
      <c r="B291" s="19"/>
      <c r="C291" s="208" t="s">
        <v>1351</v>
      </c>
      <c r="D291" s="19"/>
      <c r="E291" s="19"/>
      <c r="F291" s="19"/>
      <c r="G291" s="19"/>
      <c r="H291" s="19"/>
      <c r="I291" s="19"/>
      <c r="J291" s="19"/>
      <c r="K291" s="19"/>
      <c r="L291" s="205"/>
      <c r="M291" s="206"/>
      <c r="N291" s="207"/>
      <c r="O291" s="19"/>
      <c r="P291" s="19"/>
      <c r="Q291" s="19"/>
      <c r="R291" s="19"/>
      <c r="S291" s="19"/>
      <c r="T291" s="19"/>
    </row>
    <row r="292" spans="1:20" ht="12" customHeight="1">
      <c r="A292" s="69" t="s">
        <v>1132</v>
      </c>
      <c r="B292" s="19"/>
      <c r="C292" s="208" t="s">
        <v>1352</v>
      </c>
      <c r="D292" s="19"/>
      <c r="E292" s="19"/>
      <c r="F292" s="19"/>
      <c r="G292" s="19"/>
      <c r="H292" s="19"/>
      <c r="I292" s="19"/>
      <c r="J292" s="19"/>
      <c r="K292" s="19"/>
      <c r="L292" s="205"/>
      <c r="M292" s="206"/>
      <c r="N292" s="207"/>
      <c r="O292" s="19"/>
      <c r="P292" s="19"/>
      <c r="Q292" s="19"/>
      <c r="R292" s="19"/>
      <c r="S292" s="19"/>
      <c r="T292" s="19"/>
    </row>
    <row r="293" spans="1:20" ht="12" customHeight="1">
      <c r="A293" s="69" t="s">
        <v>1132</v>
      </c>
      <c r="B293" s="19"/>
      <c r="C293" s="208" t="s">
        <v>1353</v>
      </c>
      <c r="D293" s="19"/>
      <c r="E293" s="19"/>
      <c r="F293" s="19"/>
      <c r="G293" s="19"/>
      <c r="H293" s="19"/>
      <c r="I293" s="19"/>
      <c r="J293" s="19"/>
      <c r="K293" s="19"/>
      <c r="L293" s="205"/>
      <c r="M293" s="206"/>
      <c r="N293" s="207"/>
      <c r="O293" s="19"/>
      <c r="P293" s="19"/>
      <c r="Q293" s="19"/>
      <c r="R293" s="19"/>
      <c r="S293" s="19"/>
      <c r="T293" s="19"/>
    </row>
    <row r="294" spans="1:20" ht="12" customHeight="1">
      <c r="A294" s="69" t="s">
        <v>1132</v>
      </c>
      <c r="B294" s="19"/>
      <c r="C294" s="208" t="s">
        <v>1354</v>
      </c>
      <c r="D294" s="19"/>
      <c r="E294" s="19"/>
      <c r="F294" s="19"/>
      <c r="G294" s="19"/>
      <c r="H294" s="19"/>
      <c r="I294" s="19"/>
      <c r="J294" s="19"/>
      <c r="K294" s="19"/>
      <c r="L294" s="205"/>
      <c r="M294" s="206"/>
      <c r="N294" s="207"/>
      <c r="O294" s="19"/>
      <c r="P294" s="19"/>
      <c r="Q294" s="19"/>
      <c r="R294" s="19"/>
      <c r="S294" s="19"/>
      <c r="T294" s="19"/>
    </row>
    <row r="295" spans="1:20" ht="12" customHeight="1">
      <c r="A295" s="69" t="s">
        <v>1132</v>
      </c>
      <c r="B295" s="19"/>
      <c r="C295" s="208" t="s">
        <v>1355</v>
      </c>
      <c r="D295" s="19"/>
      <c r="E295" s="19"/>
      <c r="F295" s="19"/>
      <c r="G295" s="19"/>
      <c r="H295" s="19"/>
      <c r="I295" s="19"/>
      <c r="J295" s="19"/>
      <c r="K295" s="19"/>
      <c r="L295" s="205"/>
      <c r="M295" s="206"/>
      <c r="N295" s="207"/>
      <c r="O295" s="19"/>
      <c r="P295" s="19"/>
      <c r="Q295" s="19"/>
      <c r="R295" s="19"/>
      <c r="S295" s="19"/>
      <c r="T295" s="19"/>
    </row>
    <row r="296" spans="1:20" ht="12" customHeight="1">
      <c r="A296" s="69" t="s">
        <v>1132</v>
      </c>
      <c r="B296" s="19"/>
      <c r="C296" s="208" t="s">
        <v>1061</v>
      </c>
      <c r="D296" s="19"/>
      <c r="E296" s="19"/>
      <c r="F296" s="19"/>
      <c r="G296" s="19"/>
      <c r="H296" s="19"/>
      <c r="I296" s="19"/>
      <c r="J296" s="19"/>
      <c r="K296" s="19"/>
      <c r="L296" s="205"/>
      <c r="M296" s="206"/>
      <c r="N296" s="207"/>
      <c r="O296" s="19"/>
      <c r="P296" s="19"/>
      <c r="Q296" s="19"/>
      <c r="R296" s="19"/>
      <c r="S296" s="19"/>
      <c r="T296" s="19"/>
    </row>
    <row r="297" spans="1:20" ht="12" customHeight="1">
      <c r="A297" s="69" t="s">
        <v>1132</v>
      </c>
      <c r="B297" s="19"/>
      <c r="C297" s="208" t="s">
        <v>1356</v>
      </c>
      <c r="D297" s="19"/>
      <c r="E297" s="19"/>
      <c r="F297" s="19"/>
      <c r="G297" s="19"/>
      <c r="H297" s="19"/>
      <c r="I297" s="19"/>
      <c r="J297" s="19"/>
      <c r="K297" s="19"/>
      <c r="L297" s="205"/>
      <c r="M297" s="206"/>
      <c r="N297" s="207"/>
      <c r="O297" s="19"/>
      <c r="P297" s="19"/>
      <c r="Q297" s="19"/>
      <c r="R297" s="19"/>
      <c r="S297" s="19"/>
      <c r="T297" s="19"/>
    </row>
    <row r="298" spans="1:20" ht="12" customHeight="1">
      <c r="A298" s="69" t="s">
        <v>1132</v>
      </c>
      <c r="B298" s="19"/>
      <c r="C298" s="208" t="s">
        <v>1357</v>
      </c>
      <c r="D298" s="19"/>
      <c r="E298" s="19"/>
      <c r="F298" s="19"/>
      <c r="G298" s="19"/>
      <c r="H298" s="19"/>
      <c r="I298" s="19"/>
      <c r="J298" s="19"/>
      <c r="K298" s="19"/>
      <c r="L298" s="205"/>
      <c r="M298" s="206"/>
      <c r="N298" s="207"/>
      <c r="O298" s="19"/>
      <c r="P298" s="19"/>
      <c r="Q298" s="19"/>
      <c r="R298" s="19"/>
      <c r="S298" s="19"/>
      <c r="T298" s="19"/>
    </row>
  </sheetData>
  <conditionalFormatting sqref="A3:A298">
    <cfRule type="cellIs" dxfId="33" priority="1" operator="equal">
      <formula>"Y"</formula>
    </cfRule>
    <cfRule type="cellIs" dxfId="32" priority="2" operator="equal">
      <formula>"N"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3"/>
  <sheetViews>
    <sheetView workbookViewId="0">
      <pane ySplit="2" topLeftCell="A3" activePane="bottomLeft" state="frozen"/>
      <selection pane="bottomLeft" activeCell="A3" sqref="A3"/>
    </sheetView>
  </sheetViews>
  <sheetFormatPr defaultRowHeight="15"/>
  <cols>
    <col min="1" max="1" width="2.140625" customWidth="1"/>
    <col min="2" max="2" width="2.42578125" customWidth="1"/>
    <col min="3" max="3" width="26.140625" bestFit="1" customWidth="1"/>
    <col min="4" max="4" width="11.5703125" customWidth="1"/>
    <col min="5" max="5" width="6.140625" bestFit="1" customWidth="1"/>
    <col min="6" max="6" width="7.140625" bestFit="1" customWidth="1"/>
    <col min="7" max="14" width="8.28515625" bestFit="1" customWidth="1"/>
    <col min="15" max="15" width="58.140625" customWidth="1"/>
    <col min="18" max="18" width="18.7109375" customWidth="1"/>
    <col min="19" max="20" width="20.140625" customWidth="1"/>
  </cols>
  <sheetData>
    <row r="1" spans="1:20" ht="114" thickBot="1">
      <c r="A1" s="182" t="s">
        <v>1103</v>
      </c>
      <c r="B1" s="183" t="s">
        <v>73</v>
      </c>
      <c r="C1" s="184"/>
      <c r="D1" s="184"/>
      <c r="E1" s="185" t="s">
        <v>331</v>
      </c>
      <c r="F1" s="185" t="s">
        <v>1104</v>
      </c>
      <c r="G1" s="183" t="s">
        <v>1105</v>
      </c>
      <c r="H1" s="182" t="s">
        <v>1106</v>
      </c>
      <c r="I1" s="182" t="s">
        <v>1107</v>
      </c>
      <c r="J1" s="182" t="s">
        <v>1108</v>
      </c>
      <c r="K1" s="182" t="s">
        <v>1109</v>
      </c>
      <c r="L1" s="186" t="s">
        <v>380</v>
      </c>
      <c r="M1" s="187" t="s">
        <v>1110</v>
      </c>
      <c r="N1" s="188" t="s">
        <v>1111</v>
      </c>
      <c r="O1" s="189"/>
      <c r="P1" s="190" t="s">
        <v>1112</v>
      </c>
      <c r="Q1" s="191" t="s">
        <v>1113</v>
      </c>
      <c r="R1" s="192"/>
      <c r="S1" s="192"/>
      <c r="T1" s="192"/>
    </row>
    <row r="2" spans="1:20" ht="13.5" customHeight="1" thickBot="1">
      <c r="A2" s="331" t="s">
        <v>626</v>
      </c>
      <c r="B2" s="332" t="s">
        <v>1114</v>
      </c>
      <c r="C2" s="333" t="s">
        <v>303</v>
      </c>
      <c r="D2" s="334" t="s">
        <v>1115</v>
      </c>
      <c r="E2" s="335" t="s">
        <v>1116</v>
      </c>
      <c r="F2" s="335" t="s">
        <v>1117</v>
      </c>
      <c r="G2" s="331" t="s">
        <v>1118</v>
      </c>
      <c r="H2" s="331" t="s">
        <v>1119</v>
      </c>
      <c r="I2" s="331" t="s">
        <v>1120</v>
      </c>
      <c r="J2" s="331" t="s">
        <v>1121</v>
      </c>
      <c r="K2" s="331" t="s">
        <v>1122</v>
      </c>
      <c r="L2" s="331" t="s">
        <v>1123</v>
      </c>
      <c r="M2" s="331" t="s">
        <v>1124</v>
      </c>
      <c r="N2" s="331" t="s">
        <v>1125</v>
      </c>
      <c r="O2" s="336" t="s">
        <v>1126</v>
      </c>
      <c r="P2" s="337" t="s">
        <v>1127</v>
      </c>
      <c r="Q2" s="338" t="s">
        <v>1128</v>
      </c>
      <c r="R2" s="339" t="s">
        <v>1129</v>
      </c>
      <c r="S2" s="339" t="s">
        <v>1130</v>
      </c>
      <c r="T2" s="340" t="s">
        <v>1131</v>
      </c>
    </row>
    <row r="3" spans="1:20" ht="12" customHeight="1">
      <c r="A3" s="246" t="s">
        <v>1136</v>
      </c>
      <c r="B3" s="247">
        <v>1</v>
      </c>
      <c r="C3" s="248" t="s">
        <v>1903</v>
      </c>
      <c r="D3" s="249"/>
      <c r="E3" s="250"/>
      <c r="F3" s="251"/>
      <c r="G3" s="252"/>
      <c r="H3" s="252"/>
      <c r="I3" s="252"/>
      <c r="J3" s="250"/>
      <c r="K3" s="253"/>
      <c r="L3" s="254"/>
      <c r="M3" s="255"/>
      <c r="N3" s="256"/>
      <c r="O3" s="257"/>
      <c r="P3" s="252"/>
      <c r="Q3" s="258"/>
      <c r="R3" s="252"/>
      <c r="S3" s="252"/>
      <c r="T3" s="252"/>
    </row>
    <row r="4" spans="1:20" ht="12" customHeight="1">
      <c r="A4" s="246" t="s">
        <v>1136</v>
      </c>
      <c r="B4" s="259">
        <v>2</v>
      </c>
      <c r="C4" s="260" t="s">
        <v>527</v>
      </c>
      <c r="D4" s="49"/>
      <c r="E4" s="250"/>
      <c r="F4" s="261"/>
      <c r="G4" s="262"/>
      <c r="H4" s="262"/>
      <c r="I4" s="262"/>
      <c r="J4" s="263"/>
      <c r="K4" s="264"/>
      <c r="L4" s="265"/>
      <c r="M4" s="266"/>
      <c r="N4" s="267"/>
      <c r="O4" s="268"/>
      <c r="P4" s="262"/>
      <c r="Q4" s="258"/>
      <c r="R4" s="262"/>
      <c r="S4" s="262"/>
      <c r="T4" s="262"/>
    </row>
    <row r="5" spans="1:20" ht="12" customHeight="1">
      <c r="A5" s="246" t="s">
        <v>1136</v>
      </c>
      <c r="B5" s="259">
        <v>3</v>
      </c>
      <c r="C5" s="260" t="s">
        <v>1636</v>
      </c>
      <c r="D5" s="49"/>
      <c r="E5" s="250"/>
      <c r="F5" s="261"/>
      <c r="G5" s="262"/>
      <c r="H5" s="262"/>
      <c r="I5" s="262"/>
      <c r="J5" s="263"/>
      <c r="K5" s="264"/>
      <c r="L5" s="265"/>
      <c r="M5" s="266"/>
      <c r="N5" s="267"/>
      <c r="O5" s="268"/>
      <c r="P5" s="262"/>
      <c r="Q5" s="258"/>
      <c r="R5" s="262"/>
      <c r="S5" s="262"/>
      <c r="T5" s="262"/>
    </row>
    <row r="6" spans="1:20" ht="12" customHeight="1">
      <c r="A6" s="246" t="s">
        <v>1136</v>
      </c>
      <c r="B6" s="269">
        <v>4</v>
      </c>
      <c r="C6" s="270" t="s">
        <v>1632</v>
      </c>
      <c r="D6" s="262"/>
      <c r="E6" s="250"/>
      <c r="F6" s="261"/>
      <c r="G6" s="262"/>
      <c r="H6" s="262"/>
      <c r="I6" s="262"/>
      <c r="J6" s="263"/>
      <c r="K6" s="264"/>
      <c r="L6" s="265"/>
      <c r="M6" s="266"/>
      <c r="N6" s="267"/>
      <c r="O6" s="268"/>
      <c r="P6" s="262"/>
      <c r="Q6" s="258"/>
      <c r="R6" s="262"/>
      <c r="S6" s="262"/>
      <c r="T6" s="262"/>
    </row>
    <row r="7" spans="1:20" ht="12" customHeight="1">
      <c r="A7" s="272" t="s">
        <v>1136</v>
      </c>
      <c r="B7" s="259">
        <v>5</v>
      </c>
      <c r="C7" s="260" t="s">
        <v>313</v>
      </c>
      <c r="D7" s="49"/>
      <c r="E7" s="250"/>
      <c r="F7" s="261"/>
      <c r="G7" s="262"/>
      <c r="H7" s="262"/>
      <c r="I7" s="262"/>
      <c r="J7" s="263"/>
      <c r="K7" s="264"/>
      <c r="L7" s="265"/>
      <c r="M7" s="266"/>
      <c r="N7" s="267"/>
      <c r="O7" s="268"/>
      <c r="P7" s="262"/>
      <c r="Q7" s="258"/>
      <c r="R7" s="262"/>
      <c r="S7" s="262"/>
      <c r="T7" s="262"/>
    </row>
    <row r="8" spans="1:20" ht="12" customHeight="1">
      <c r="A8" s="246" t="s">
        <v>1136</v>
      </c>
      <c r="B8" s="259">
        <v>6</v>
      </c>
      <c r="C8" s="260" t="s">
        <v>1641</v>
      </c>
      <c r="D8" s="49"/>
      <c r="E8" s="250"/>
      <c r="F8" s="261"/>
      <c r="G8" s="262"/>
      <c r="H8" s="262"/>
      <c r="I8" s="262"/>
      <c r="J8" s="263"/>
      <c r="K8" s="264"/>
      <c r="L8" s="265"/>
      <c r="M8" s="266"/>
      <c r="N8" s="267"/>
      <c r="O8" s="268"/>
      <c r="P8" s="262"/>
      <c r="Q8" s="258"/>
      <c r="R8" s="262"/>
      <c r="S8" s="262"/>
      <c r="T8" s="262"/>
    </row>
    <row r="9" spans="1:20" ht="12" customHeight="1">
      <c r="A9" s="246" t="s">
        <v>1136</v>
      </c>
      <c r="B9" s="269">
        <v>7</v>
      </c>
      <c r="C9" s="270" t="s">
        <v>1657</v>
      </c>
      <c r="D9" s="262"/>
      <c r="E9" s="263"/>
      <c r="F9" s="261"/>
      <c r="G9" s="262"/>
      <c r="H9" s="262"/>
      <c r="I9" s="262"/>
      <c r="J9" s="263"/>
      <c r="K9" s="264"/>
      <c r="L9" s="265"/>
      <c r="M9" s="266"/>
      <c r="N9" s="267"/>
      <c r="O9" s="268"/>
      <c r="P9" s="262"/>
      <c r="Q9" s="258"/>
      <c r="R9" s="262"/>
      <c r="S9" s="262"/>
      <c r="T9" s="262"/>
    </row>
    <row r="10" spans="1:20" ht="12" customHeight="1">
      <c r="A10" s="246" t="s">
        <v>1136</v>
      </c>
      <c r="B10" s="269">
        <v>8</v>
      </c>
      <c r="C10" s="270" t="s">
        <v>316</v>
      </c>
      <c r="D10" s="262"/>
      <c r="E10" s="263"/>
      <c r="F10" s="261"/>
      <c r="G10" s="262"/>
      <c r="H10" s="262"/>
      <c r="I10" s="262"/>
      <c r="J10" s="263"/>
      <c r="K10" s="264"/>
      <c r="L10" s="265"/>
      <c r="M10" s="266"/>
      <c r="N10" s="267"/>
      <c r="O10" s="268"/>
      <c r="P10" s="262"/>
      <c r="Q10" s="258"/>
      <c r="R10" s="262"/>
      <c r="S10" s="262"/>
      <c r="T10" s="262"/>
    </row>
    <row r="11" spans="1:20" ht="12" customHeight="1">
      <c r="A11" s="246" t="s">
        <v>1136</v>
      </c>
      <c r="B11" s="269">
        <v>9</v>
      </c>
      <c r="C11" s="270" t="s">
        <v>1904</v>
      </c>
      <c r="D11" s="262"/>
      <c r="E11" s="250"/>
      <c r="F11" s="261"/>
      <c r="G11" s="262"/>
      <c r="H11" s="262"/>
      <c r="I11" s="262"/>
      <c r="J11" s="263"/>
      <c r="K11" s="264"/>
      <c r="L11" s="265"/>
      <c r="M11" s="266"/>
      <c r="N11" s="267"/>
      <c r="O11" s="268"/>
      <c r="P11" s="262"/>
      <c r="Q11" s="258"/>
      <c r="R11" s="262"/>
      <c r="S11" s="262"/>
      <c r="T11" s="262"/>
    </row>
    <row r="12" spans="1:20" ht="12" customHeight="1">
      <c r="A12" s="272" t="s">
        <v>1136</v>
      </c>
      <c r="B12" s="259">
        <v>9</v>
      </c>
      <c r="C12" s="260" t="s">
        <v>1646</v>
      </c>
      <c r="D12" s="49"/>
      <c r="E12" s="263"/>
      <c r="F12" s="261"/>
      <c r="G12" s="262"/>
      <c r="H12" s="262"/>
      <c r="I12" s="262"/>
      <c r="J12" s="263"/>
      <c r="K12" s="264"/>
      <c r="L12" s="265"/>
      <c r="M12" s="266"/>
      <c r="N12" s="267"/>
      <c r="O12" s="268"/>
      <c r="P12" s="262"/>
      <c r="Q12" s="258"/>
      <c r="R12" s="262"/>
      <c r="S12" s="262"/>
      <c r="T12" s="262"/>
    </row>
    <row r="13" spans="1:20" ht="12" customHeight="1">
      <c r="A13" s="246" t="s">
        <v>1136</v>
      </c>
      <c r="B13" s="259">
        <v>10</v>
      </c>
      <c r="C13" s="260" t="s">
        <v>1650</v>
      </c>
      <c r="D13" s="49"/>
      <c r="E13" s="250"/>
      <c r="F13" s="261"/>
      <c r="G13" s="262"/>
      <c r="H13" s="262"/>
      <c r="I13" s="262"/>
      <c r="J13" s="263"/>
      <c r="K13" s="264"/>
      <c r="L13" s="265"/>
      <c r="M13" s="266"/>
      <c r="N13" s="267"/>
      <c r="O13" s="273"/>
      <c r="P13" s="262"/>
      <c r="Q13" s="258"/>
      <c r="R13" s="262"/>
      <c r="S13" s="262"/>
      <c r="T13" s="262"/>
    </row>
    <row r="14" spans="1:20" ht="12" customHeight="1">
      <c r="A14" s="246" t="s">
        <v>1136</v>
      </c>
      <c r="B14" s="259">
        <v>11</v>
      </c>
      <c r="C14" s="260" t="s">
        <v>318</v>
      </c>
      <c r="D14" s="49"/>
      <c r="E14" s="263"/>
      <c r="F14" s="261"/>
      <c r="G14" s="262"/>
      <c r="H14" s="262"/>
      <c r="I14" s="262"/>
      <c r="J14" s="263"/>
      <c r="K14" s="264"/>
      <c r="L14" s="265"/>
      <c r="M14" s="266"/>
      <c r="N14" s="267"/>
      <c r="O14" s="268"/>
      <c r="P14" s="262"/>
      <c r="Q14" s="258"/>
      <c r="R14" s="262"/>
      <c r="S14" s="262"/>
      <c r="T14" s="262"/>
    </row>
    <row r="15" spans="1:20" ht="12" customHeight="1">
      <c r="A15" s="246" t="s">
        <v>1132</v>
      </c>
      <c r="B15" s="259"/>
      <c r="C15" s="260" t="s">
        <v>1704</v>
      </c>
      <c r="D15" s="49"/>
      <c r="E15" s="263"/>
      <c r="F15" s="261"/>
      <c r="G15" s="262"/>
      <c r="H15" s="262"/>
      <c r="I15" s="262"/>
      <c r="J15" s="263"/>
      <c r="K15" s="264"/>
      <c r="L15" s="265"/>
      <c r="M15" s="266"/>
      <c r="N15" s="267"/>
      <c r="O15" s="268"/>
      <c r="P15" s="262"/>
      <c r="Q15" s="258"/>
      <c r="R15" s="262"/>
      <c r="S15" s="262"/>
      <c r="T15" s="262"/>
    </row>
    <row r="16" spans="1:20" ht="12" customHeight="1">
      <c r="A16" s="246" t="s">
        <v>1136</v>
      </c>
      <c r="B16" s="259">
        <v>12</v>
      </c>
      <c r="C16" s="260" t="s">
        <v>1643</v>
      </c>
      <c r="D16" s="49"/>
      <c r="E16" s="263"/>
      <c r="F16" s="261"/>
      <c r="G16" s="262"/>
      <c r="H16" s="262"/>
      <c r="I16" s="262"/>
      <c r="J16" s="263"/>
      <c r="K16" s="264"/>
      <c r="L16" s="265"/>
      <c r="M16" s="266"/>
      <c r="N16" s="267"/>
      <c r="O16" s="268"/>
      <c r="P16" s="262"/>
      <c r="Q16" s="258"/>
      <c r="R16" s="262"/>
      <c r="S16" s="262"/>
      <c r="T16" s="262"/>
    </row>
    <row r="17" spans="1:20" ht="12" customHeight="1">
      <c r="A17" s="246" t="s">
        <v>1136</v>
      </c>
      <c r="B17" s="259">
        <v>13</v>
      </c>
      <c r="C17" s="260" t="s">
        <v>1663</v>
      </c>
      <c r="D17" s="49"/>
      <c r="E17" s="263"/>
      <c r="F17" s="261"/>
      <c r="G17" s="262"/>
      <c r="H17" s="262"/>
      <c r="I17" s="262"/>
      <c r="J17" s="263"/>
      <c r="K17" s="264"/>
      <c r="L17" s="265"/>
      <c r="M17" s="266"/>
      <c r="N17" s="267"/>
      <c r="O17" s="268"/>
      <c r="P17" s="262"/>
      <c r="Q17" s="258"/>
      <c r="R17" s="262"/>
      <c r="S17" s="262"/>
      <c r="T17" s="262"/>
    </row>
    <row r="18" spans="1:20" ht="12" customHeight="1">
      <c r="A18" s="246" t="s">
        <v>1136</v>
      </c>
      <c r="B18" s="259">
        <v>14</v>
      </c>
      <c r="C18" s="260" t="s">
        <v>960</v>
      </c>
      <c r="D18" s="49"/>
      <c r="E18" s="263"/>
      <c r="F18" s="261"/>
      <c r="G18" s="262"/>
      <c r="H18" s="262"/>
      <c r="I18" s="262"/>
      <c r="J18" s="263"/>
      <c r="K18" s="264"/>
      <c r="L18" s="265"/>
      <c r="M18" s="266"/>
      <c r="N18" s="267"/>
      <c r="O18" s="268"/>
      <c r="P18" s="262"/>
      <c r="Q18" s="258"/>
      <c r="R18" s="262"/>
      <c r="S18" s="262"/>
      <c r="T18" s="262"/>
    </row>
    <row r="19" spans="1:20" ht="12" customHeight="1">
      <c r="A19" s="246" t="s">
        <v>1136</v>
      </c>
      <c r="B19" s="259">
        <v>15</v>
      </c>
      <c r="C19" s="260" t="s">
        <v>1905</v>
      </c>
      <c r="D19" s="49"/>
      <c r="E19" s="263"/>
      <c r="F19" s="261"/>
      <c r="G19" s="262"/>
      <c r="H19" s="262"/>
      <c r="I19" s="262"/>
      <c r="J19" s="263"/>
      <c r="K19" s="264"/>
      <c r="L19" s="265"/>
      <c r="M19" s="266"/>
      <c r="N19" s="267"/>
      <c r="O19" s="268"/>
      <c r="P19" s="262"/>
      <c r="Q19" s="258"/>
      <c r="R19" s="262"/>
      <c r="S19" s="262"/>
      <c r="T19" s="262"/>
    </row>
    <row r="20" spans="1:20" ht="12" customHeight="1">
      <c r="A20" s="246" t="s">
        <v>1136</v>
      </c>
      <c r="B20" s="269">
        <v>15</v>
      </c>
      <c r="C20" s="270" t="s">
        <v>317</v>
      </c>
      <c r="D20" s="262"/>
      <c r="E20" s="263"/>
      <c r="F20" s="261"/>
      <c r="G20" s="262"/>
      <c r="H20" s="262"/>
      <c r="I20" s="262"/>
      <c r="J20" s="263"/>
      <c r="K20" s="264"/>
      <c r="L20" s="265"/>
      <c r="M20" s="266"/>
      <c r="N20" s="267"/>
      <c r="O20" s="268"/>
      <c r="P20" s="262"/>
      <c r="Q20" s="258"/>
      <c r="R20" s="262"/>
      <c r="S20" s="262"/>
      <c r="T20" s="262"/>
    </row>
    <row r="21" spans="1:20" ht="12" customHeight="1">
      <c r="A21" s="246" t="s">
        <v>1136</v>
      </c>
      <c r="B21" s="269">
        <v>16</v>
      </c>
      <c r="C21" s="270" t="s">
        <v>1652</v>
      </c>
      <c r="D21" s="262"/>
      <c r="E21" s="263"/>
      <c r="F21" s="261"/>
      <c r="G21" s="262"/>
      <c r="H21" s="262"/>
      <c r="I21" s="262"/>
      <c r="J21" s="263"/>
      <c r="K21" s="264"/>
      <c r="L21" s="265"/>
      <c r="M21" s="266"/>
      <c r="N21" s="267"/>
      <c r="O21" s="268"/>
      <c r="P21" s="262"/>
      <c r="Q21" s="258"/>
      <c r="R21" s="262"/>
      <c r="S21" s="262"/>
      <c r="T21" s="262"/>
    </row>
    <row r="22" spans="1:20" ht="12" customHeight="1">
      <c r="A22" s="246" t="s">
        <v>1136</v>
      </c>
      <c r="B22" s="269">
        <v>17</v>
      </c>
      <c r="C22" s="270" t="s">
        <v>1661</v>
      </c>
      <c r="D22" s="262"/>
      <c r="E22" s="263"/>
      <c r="F22" s="261"/>
      <c r="G22" s="262"/>
      <c r="H22" s="262"/>
      <c r="I22" s="262"/>
      <c r="J22" s="263"/>
      <c r="K22" s="264"/>
      <c r="L22" s="265"/>
      <c r="M22" s="266"/>
      <c r="N22" s="267"/>
      <c r="O22" s="268"/>
      <c r="P22" s="274"/>
      <c r="Q22" s="258"/>
      <c r="R22" s="262"/>
      <c r="S22" s="262"/>
      <c r="T22" s="262"/>
    </row>
    <row r="23" spans="1:20" ht="12" customHeight="1">
      <c r="A23" s="246" t="s">
        <v>1136</v>
      </c>
      <c r="B23" s="269">
        <v>18</v>
      </c>
      <c r="C23" s="270" t="s">
        <v>320</v>
      </c>
      <c r="D23" s="262"/>
      <c r="E23" s="263"/>
      <c r="F23" s="261"/>
      <c r="G23" s="262"/>
      <c r="H23" s="262"/>
      <c r="I23" s="262"/>
      <c r="J23" s="263"/>
      <c r="K23" s="264"/>
      <c r="L23" s="265"/>
      <c r="M23" s="266"/>
      <c r="N23" s="267"/>
      <c r="O23" s="268"/>
      <c r="P23" s="262"/>
      <c r="Q23" s="258"/>
      <c r="R23" s="262"/>
      <c r="S23" s="262"/>
      <c r="T23" s="262"/>
    </row>
    <row r="24" spans="1:20" ht="12" customHeight="1">
      <c r="A24" s="246" t="s">
        <v>1136</v>
      </c>
      <c r="B24" s="269">
        <v>19</v>
      </c>
      <c r="C24" s="270" t="s">
        <v>1706</v>
      </c>
      <c r="D24" s="262"/>
      <c r="E24" s="263"/>
      <c r="F24" s="261"/>
      <c r="G24" s="262"/>
      <c r="H24" s="262"/>
      <c r="I24" s="262"/>
      <c r="J24" s="263"/>
      <c r="K24" s="264"/>
      <c r="L24" s="265"/>
      <c r="M24" s="266"/>
      <c r="N24" s="267"/>
      <c r="O24" s="268"/>
      <c r="P24" s="262"/>
      <c r="Q24" s="258"/>
      <c r="R24" s="262"/>
      <c r="S24" s="262"/>
      <c r="T24" s="262"/>
    </row>
    <row r="25" spans="1:20" ht="12" customHeight="1">
      <c r="A25" s="246" t="s">
        <v>1136</v>
      </c>
      <c r="B25" s="269">
        <v>19</v>
      </c>
      <c r="C25" s="270" t="s">
        <v>1187</v>
      </c>
      <c r="D25" s="262"/>
      <c r="E25" s="263"/>
      <c r="F25" s="261"/>
      <c r="G25" s="262"/>
      <c r="H25" s="262"/>
      <c r="I25" s="262"/>
      <c r="J25" s="263"/>
      <c r="K25" s="264"/>
      <c r="L25" s="265"/>
      <c r="M25" s="266"/>
      <c r="N25" s="267"/>
      <c r="O25" s="268"/>
      <c r="P25" s="262"/>
      <c r="Q25" s="258"/>
      <c r="R25" s="262"/>
      <c r="S25" s="262"/>
      <c r="T25" s="262"/>
    </row>
    <row r="26" spans="1:20" ht="12" customHeight="1">
      <c r="A26" s="246" t="s">
        <v>1136</v>
      </c>
      <c r="B26" s="269">
        <v>20</v>
      </c>
      <c r="C26" s="270" t="s">
        <v>1693</v>
      </c>
      <c r="D26" s="262"/>
      <c r="E26" s="263"/>
      <c r="F26" s="261"/>
      <c r="G26" s="262"/>
      <c r="H26" s="262"/>
      <c r="I26" s="262"/>
      <c r="J26" s="263"/>
      <c r="K26" s="264"/>
      <c r="L26" s="265"/>
      <c r="M26" s="266"/>
      <c r="N26" s="267"/>
      <c r="O26" s="268"/>
      <c r="P26" s="262"/>
      <c r="Q26" s="258"/>
      <c r="R26" s="262"/>
      <c r="S26" s="262"/>
      <c r="T26" s="262"/>
    </row>
    <row r="27" spans="1:20" ht="12" customHeight="1">
      <c r="A27" s="246" t="s">
        <v>1136</v>
      </c>
      <c r="B27" s="269">
        <v>20</v>
      </c>
      <c r="C27" s="270" t="s">
        <v>327</v>
      </c>
      <c r="D27" s="262"/>
      <c r="E27" s="263"/>
      <c r="F27" s="261"/>
      <c r="G27" s="262"/>
      <c r="H27" s="262"/>
      <c r="I27" s="262"/>
      <c r="J27" s="263"/>
      <c r="K27" s="264"/>
      <c r="L27" s="265"/>
      <c r="M27" s="266"/>
      <c r="N27" s="267"/>
      <c r="O27" s="268"/>
      <c r="P27" s="262"/>
      <c r="Q27" s="258"/>
      <c r="R27" s="262"/>
      <c r="S27" s="262"/>
      <c r="T27" s="262"/>
    </row>
    <row r="28" spans="1:20" ht="12" customHeight="1">
      <c r="A28" s="246" t="s">
        <v>1136</v>
      </c>
      <c r="B28" s="275">
        <v>21</v>
      </c>
      <c r="C28" s="276" t="s">
        <v>1665</v>
      </c>
      <c r="D28" s="275"/>
      <c r="E28" s="277"/>
      <c r="F28" s="278"/>
      <c r="G28" s="275"/>
      <c r="H28" s="275"/>
      <c r="I28" s="275"/>
      <c r="J28" s="277"/>
      <c r="K28" s="279"/>
      <c r="L28" s="280"/>
      <c r="M28" s="281"/>
      <c r="N28" s="282"/>
      <c r="O28" s="273"/>
      <c r="P28" s="275"/>
      <c r="Q28" s="258"/>
      <c r="R28" s="275"/>
      <c r="S28" s="275"/>
      <c r="T28" s="275"/>
    </row>
    <row r="29" spans="1:20" ht="12" customHeight="1">
      <c r="A29" s="246" t="s">
        <v>1136</v>
      </c>
      <c r="B29" s="275">
        <v>22</v>
      </c>
      <c r="C29" s="276" t="s">
        <v>1675</v>
      </c>
      <c r="D29" s="275"/>
      <c r="E29" s="277"/>
      <c r="F29" s="278"/>
      <c r="G29" s="275"/>
      <c r="H29" s="275"/>
      <c r="I29" s="275"/>
      <c r="J29" s="277"/>
      <c r="K29" s="279"/>
      <c r="L29" s="280"/>
      <c r="M29" s="281"/>
      <c r="N29" s="282"/>
      <c r="O29" s="273"/>
      <c r="P29" s="275"/>
      <c r="Q29" s="258"/>
      <c r="R29" s="275"/>
      <c r="S29" s="275"/>
      <c r="T29" s="275"/>
    </row>
    <row r="30" spans="1:20" ht="12" customHeight="1">
      <c r="A30" s="246" t="s">
        <v>1136</v>
      </c>
      <c r="B30" s="275">
        <v>22</v>
      </c>
      <c r="C30" s="276" t="s">
        <v>965</v>
      </c>
      <c r="D30" s="275"/>
      <c r="E30" s="277"/>
      <c r="F30" s="278"/>
      <c r="G30" s="275"/>
      <c r="H30" s="275"/>
      <c r="I30" s="275"/>
      <c r="J30" s="277"/>
      <c r="K30" s="279"/>
      <c r="L30" s="280"/>
      <c r="M30" s="281"/>
      <c r="N30" s="282"/>
      <c r="O30" s="273"/>
      <c r="P30" s="275"/>
      <c r="Q30" s="258"/>
      <c r="R30" s="275"/>
      <c r="S30" s="275"/>
      <c r="T30" s="275"/>
    </row>
    <row r="31" spans="1:20" ht="12" customHeight="1">
      <c r="A31" s="246" t="s">
        <v>1136</v>
      </c>
      <c r="B31" s="275">
        <v>23</v>
      </c>
      <c r="C31" s="276" t="s">
        <v>1906</v>
      </c>
      <c r="D31" s="275"/>
      <c r="E31" s="277"/>
      <c r="F31" s="278"/>
      <c r="G31" s="275"/>
      <c r="H31" s="275"/>
      <c r="I31" s="275"/>
      <c r="J31" s="277"/>
      <c r="K31" s="279"/>
      <c r="L31" s="280"/>
      <c r="M31" s="281"/>
      <c r="N31" s="282"/>
      <c r="O31" s="273"/>
      <c r="P31" s="275"/>
      <c r="Q31" s="258"/>
      <c r="R31" s="275"/>
      <c r="S31" s="275"/>
      <c r="T31" s="275"/>
    </row>
    <row r="32" spans="1:20" ht="12" customHeight="1">
      <c r="A32" s="246" t="s">
        <v>1136</v>
      </c>
      <c r="B32" s="275">
        <v>24</v>
      </c>
      <c r="C32" s="276" t="s">
        <v>597</v>
      </c>
      <c r="D32" s="275"/>
      <c r="E32" s="277"/>
      <c r="F32" s="278"/>
      <c r="G32" s="275"/>
      <c r="H32" s="275"/>
      <c r="I32" s="275"/>
      <c r="J32" s="277"/>
      <c r="K32" s="279"/>
      <c r="L32" s="280"/>
      <c r="M32" s="281"/>
      <c r="N32" s="282"/>
      <c r="O32" s="273"/>
      <c r="P32" s="275"/>
      <c r="Q32" s="258"/>
      <c r="R32" s="275"/>
      <c r="S32" s="275"/>
      <c r="T32" s="275"/>
    </row>
    <row r="33" spans="1:20" ht="12" customHeight="1">
      <c r="A33" s="246" t="s">
        <v>1136</v>
      </c>
      <c r="B33" s="275">
        <v>25</v>
      </c>
      <c r="C33" s="276" t="s">
        <v>1695</v>
      </c>
      <c r="D33" s="275"/>
      <c r="E33" s="277"/>
      <c r="F33" s="278"/>
      <c r="G33" s="275"/>
      <c r="H33" s="275"/>
      <c r="I33" s="275"/>
      <c r="J33" s="277"/>
      <c r="K33" s="279"/>
      <c r="L33" s="280"/>
      <c r="M33" s="281"/>
      <c r="N33" s="282"/>
      <c r="O33" s="273"/>
      <c r="P33" s="275"/>
      <c r="Q33" s="258"/>
      <c r="R33" s="275"/>
      <c r="S33" s="275"/>
      <c r="T33" s="275"/>
    </row>
    <row r="34" spans="1:20" ht="12" customHeight="1">
      <c r="A34" s="246" t="s">
        <v>1136</v>
      </c>
      <c r="B34" s="275">
        <v>27</v>
      </c>
      <c r="C34" s="276" t="s">
        <v>1686</v>
      </c>
      <c r="D34" s="275"/>
      <c r="E34" s="277"/>
      <c r="F34" s="278"/>
      <c r="G34" s="275"/>
      <c r="H34" s="275"/>
      <c r="I34" s="275"/>
      <c r="J34" s="277"/>
      <c r="K34" s="279"/>
      <c r="L34" s="280"/>
      <c r="M34" s="281"/>
      <c r="N34" s="282"/>
      <c r="O34" s="273"/>
      <c r="P34" s="275"/>
      <c r="Q34" s="258"/>
      <c r="R34" s="275"/>
      <c r="S34" s="275"/>
      <c r="T34" s="275"/>
    </row>
    <row r="35" spans="1:20" ht="12" customHeight="1">
      <c r="A35" s="246" t="s">
        <v>1136</v>
      </c>
      <c r="B35" s="275">
        <v>28</v>
      </c>
      <c r="C35" s="276" t="s">
        <v>325</v>
      </c>
      <c r="D35" s="275"/>
      <c r="E35" s="277"/>
      <c r="F35" s="278"/>
      <c r="G35" s="275"/>
      <c r="H35" s="275"/>
      <c r="I35" s="275"/>
      <c r="J35" s="277"/>
      <c r="K35" s="279"/>
      <c r="L35" s="280"/>
      <c r="M35" s="281"/>
      <c r="N35" s="282"/>
      <c r="O35" s="273"/>
      <c r="P35" s="275"/>
      <c r="Q35" s="258"/>
      <c r="R35" s="275"/>
      <c r="S35" s="275"/>
      <c r="T35" s="275"/>
    </row>
    <row r="36" spans="1:20" ht="12" customHeight="1">
      <c r="A36" s="246" t="s">
        <v>1132</v>
      </c>
      <c r="B36" s="275"/>
      <c r="C36" s="276" t="s">
        <v>1907</v>
      </c>
      <c r="D36" s="275"/>
      <c r="E36" s="277"/>
      <c r="F36" s="278"/>
      <c r="G36" s="275"/>
      <c r="H36" s="275"/>
      <c r="I36" s="275"/>
      <c r="J36" s="277"/>
      <c r="K36" s="279"/>
      <c r="L36" s="280"/>
      <c r="M36" s="281"/>
      <c r="N36" s="282"/>
      <c r="O36" s="273"/>
      <c r="P36" s="275"/>
      <c r="Q36" s="258"/>
      <c r="R36" s="275"/>
      <c r="S36" s="275"/>
      <c r="T36" s="275"/>
    </row>
    <row r="37" spans="1:20" ht="12" customHeight="1">
      <c r="A37" s="246" t="s">
        <v>1136</v>
      </c>
      <c r="B37" s="275">
        <v>29</v>
      </c>
      <c r="C37" s="276" t="s">
        <v>329</v>
      </c>
      <c r="D37" s="275"/>
      <c r="E37" s="277"/>
      <c r="F37" s="278"/>
      <c r="G37" s="275"/>
      <c r="H37" s="275"/>
      <c r="I37" s="275"/>
      <c r="J37" s="277"/>
      <c r="K37" s="279"/>
      <c r="L37" s="280"/>
      <c r="M37" s="281"/>
      <c r="N37" s="282"/>
      <c r="O37" s="273"/>
      <c r="P37" s="275"/>
      <c r="Q37" s="258"/>
      <c r="R37" s="275"/>
      <c r="S37" s="275"/>
      <c r="T37" s="275"/>
    </row>
    <row r="38" spans="1:20" ht="12" customHeight="1">
      <c r="A38" s="246" t="s">
        <v>1136</v>
      </c>
      <c r="B38" s="275">
        <v>30</v>
      </c>
      <c r="C38" s="276" t="s">
        <v>972</v>
      </c>
      <c r="D38" s="275"/>
      <c r="E38" s="277"/>
      <c r="F38" s="278"/>
      <c r="G38" s="275"/>
      <c r="H38" s="275"/>
      <c r="I38" s="275"/>
      <c r="J38" s="277"/>
      <c r="K38" s="279"/>
      <c r="L38" s="280"/>
      <c r="M38" s="281"/>
      <c r="N38" s="282"/>
      <c r="O38" s="273"/>
      <c r="P38" s="275"/>
      <c r="Q38" s="258"/>
      <c r="R38" s="275"/>
      <c r="S38" s="275"/>
      <c r="T38" s="275"/>
    </row>
    <row r="39" spans="1:20" ht="12" customHeight="1">
      <c r="A39" s="246" t="s">
        <v>1136</v>
      </c>
      <c r="B39" s="275">
        <v>30</v>
      </c>
      <c r="C39" s="276" t="s">
        <v>1670</v>
      </c>
      <c r="D39" s="275"/>
      <c r="E39" s="277"/>
      <c r="F39" s="278"/>
      <c r="G39" s="275"/>
      <c r="H39" s="275"/>
      <c r="I39" s="275"/>
      <c r="J39" s="277"/>
      <c r="K39" s="279"/>
      <c r="L39" s="280"/>
      <c r="M39" s="281"/>
      <c r="N39" s="282"/>
      <c r="O39" s="273"/>
      <c r="P39" s="275"/>
      <c r="Q39" s="258"/>
      <c r="R39" s="275"/>
      <c r="S39" s="275"/>
      <c r="T39" s="275"/>
    </row>
    <row r="40" spans="1:20" ht="12" customHeight="1">
      <c r="A40" s="246" t="s">
        <v>1136</v>
      </c>
      <c r="B40" s="275">
        <v>31</v>
      </c>
      <c r="C40" s="276" t="s">
        <v>1709</v>
      </c>
      <c r="D40" s="275"/>
      <c r="E40" s="277"/>
      <c r="F40" s="278"/>
      <c r="G40" s="275"/>
      <c r="H40" s="275"/>
      <c r="I40" s="275"/>
      <c r="J40" s="277"/>
      <c r="K40" s="279"/>
      <c r="L40" s="280"/>
      <c r="M40" s="281"/>
      <c r="N40" s="282"/>
      <c r="O40" s="273"/>
      <c r="P40" s="275"/>
      <c r="Q40" s="258"/>
      <c r="R40" s="275"/>
      <c r="S40" s="275"/>
      <c r="T40" s="275"/>
    </row>
    <row r="41" spans="1:20" ht="12" customHeight="1">
      <c r="A41" s="246" t="s">
        <v>1132</v>
      </c>
      <c r="B41" s="275"/>
      <c r="C41" s="276" t="s">
        <v>1908</v>
      </c>
      <c r="D41" s="275"/>
      <c r="E41" s="277"/>
      <c r="F41" s="278"/>
      <c r="G41" s="275"/>
      <c r="H41" s="275"/>
      <c r="I41" s="275"/>
      <c r="J41" s="277"/>
      <c r="K41" s="279"/>
      <c r="L41" s="280"/>
      <c r="M41" s="281"/>
      <c r="N41" s="282"/>
      <c r="O41" s="273"/>
      <c r="P41" s="275"/>
      <c r="Q41" s="258"/>
      <c r="R41" s="275"/>
      <c r="S41" s="275"/>
      <c r="T41" s="275"/>
    </row>
    <row r="42" spans="1:20" ht="12" customHeight="1">
      <c r="A42" s="246" t="s">
        <v>1136</v>
      </c>
      <c r="B42" s="275">
        <v>33</v>
      </c>
      <c r="C42" s="276" t="s">
        <v>1909</v>
      </c>
      <c r="D42" s="275"/>
      <c r="E42" s="277"/>
      <c r="F42" s="278"/>
      <c r="G42" s="275"/>
      <c r="H42" s="275"/>
      <c r="I42" s="275"/>
      <c r="J42" s="277"/>
      <c r="K42" s="279"/>
      <c r="L42" s="280"/>
      <c r="M42" s="281"/>
      <c r="N42" s="282"/>
      <c r="O42" s="273"/>
      <c r="P42" s="275"/>
      <c r="Q42" s="258"/>
      <c r="R42" s="275"/>
      <c r="S42" s="275"/>
      <c r="T42" s="275"/>
    </row>
    <row r="43" spans="1:20" ht="12" customHeight="1">
      <c r="A43" s="246" t="s">
        <v>1132</v>
      </c>
      <c r="B43" s="275"/>
      <c r="C43" s="276" t="s">
        <v>1910</v>
      </c>
      <c r="D43" s="275"/>
      <c r="E43" s="277"/>
      <c r="F43" s="278"/>
      <c r="G43" s="275"/>
      <c r="H43" s="275"/>
      <c r="I43" s="275"/>
      <c r="J43" s="277"/>
      <c r="K43" s="279"/>
      <c r="L43" s="280"/>
      <c r="M43" s="281"/>
      <c r="N43" s="282"/>
      <c r="O43" s="273"/>
      <c r="P43" s="275"/>
      <c r="Q43" s="258"/>
      <c r="R43" s="275"/>
      <c r="S43" s="275"/>
      <c r="T43" s="275"/>
    </row>
    <row r="44" spans="1:20" ht="12" customHeight="1">
      <c r="A44" s="246" t="s">
        <v>1132</v>
      </c>
      <c r="B44" s="275"/>
      <c r="C44" s="276" t="s">
        <v>1911</v>
      </c>
      <c r="D44" s="275"/>
      <c r="E44" s="277"/>
      <c r="F44" s="278"/>
      <c r="G44" s="275"/>
      <c r="H44" s="275"/>
      <c r="I44" s="275"/>
      <c r="J44" s="277"/>
      <c r="K44" s="279"/>
      <c r="L44" s="280"/>
      <c r="M44" s="281"/>
      <c r="N44" s="282"/>
      <c r="O44" s="273"/>
      <c r="P44" s="275"/>
      <c r="Q44" s="258"/>
      <c r="R44" s="275"/>
      <c r="S44" s="275"/>
      <c r="T44" s="275"/>
    </row>
    <row r="45" spans="1:20" ht="12" customHeight="1">
      <c r="A45" s="246" t="s">
        <v>1132</v>
      </c>
      <c r="B45" s="275"/>
      <c r="C45" s="276" t="s">
        <v>1894</v>
      </c>
      <c r="D45" s="275"/>
      <c r="E45" s="277"/>
      <c r="F45" s="278"/>
      <c r="G45" s="275"/>
      <c r="H45" s="275"/>
      <c r="I45" s="275"/>
      <c r="J45" s="277"/>
      <c r="K45" s="279"/>
      <c r="L45" s="280"/>
      <c r="M45" s="281"/>
      <c r="N45" s="282"/>
      <c r="O45" s="273"/>
      <c r="P45" s="275"/>
      <c r="Q45" s="258"/>
      <c r="R45" s="275"/>
      <c r="S45" s="275"/>
      <c r="T45" s="275"/>
    </row>
    <row r="46" spans="1:20" ht="12" customHeight="1">
      <c r="A46" s="246" t="s">
        <v>1136</v>
      </c>
      <c r="B46" s="275">
        <v>35</v>
      </c>
      <c r="C46" s="276" t="s">
        <v>1748</v>
      </c>
      <c r="D46" s="275"/>
      <c r="E46" s="277"/>
      <c r="F46" s="278"/>
      <c r="G46" s="275"/>
      <c r="H46" s="275"/>
      <c r="I46" s="275"/>
      <c r="J46" s="277"/>
      <c r="K46" s="279"/>
      <c r="L46" s="280"/>
      <c r="M46" s="281"/>
      <c r="N46" s="282"/>
      <c r="O46" s="273"/>
      <c r="P46" s="275"/>
      <c r="Q46" s="258"/>
      <c r="R46" s="275"/>
      <c r="S46" s="275"/>
      <c r="T46" s="275"/>
    </row>
    <row r="47" spans="1:20" ht="12" customHeight="1">
      <c r="A47" s="246" t="s">
        <v>1136</v>
      </c>
      <c r="B47" s="275">
        <v>36</v>
      </c>
      <c r="C47" s="276" t="s">
        <v>314</v>
      </c>
      <c r="D47" s="275"/>
      <c r="E47" s="277"/>
      <c r="F47" s="278"/>
      <c r="G47" s="275"/>
      <c r="H47" s="275"/>
      <c r="I47" s="275"/>
      <c r="J47" s="277"/>
      <c r="K47" s="279"/>
      <c r="L47" s="280"/>
      <c r="M47" s="281"/>
      <c r="N47" s="282"/>
      <c r="O47" s="273"/>
      <c r="P47" s="275"/>
      <c r="Q47" s="258"/>
      <c r="R47" s="275"/>
      <c r="S47" s="275"/>
      <c r="T47" s="275"/>
    </row>
    <row r="48" spans="1:20" ht="12" customHeight="1">
      <c r="A48" s="246" t="s">
        <v>1136</v>
      </c>
      <c r="B48" s="275">
        <v>36</v>
      </c>
      <c r="C48" s="276" t="s">
        <v>1163</v>
      </c>
      <c r="D48" s="275"/>
      <c r="E48" s="277"/>
      <c r="F48" s="278"/>
      <c r="G48" s="275"/>
      <c r="H48" s="275"/>
      <c r="I48" s="275"/>
      <c r="J48" s="277"/>
      <c r="K48" s="279"/>
      <c r="L48" s="280"/>
      <c r="M48" s="281"/>
      <c r="N48" s="282"/>
      <c r="O48" s="273"/>
      <c r="P48" s="275"/>
      <c r="Q48" s="258"/>
      <c r="R48" s="275"/>
      <c r="S48" s="275"/>
      <c r="T48" s="275"/>
    </row>
    <row r="49" spans="1:20" ht="12" customHeight="1">
      <c r="A49" s="246" t="s">
        <v>1136</v>
      </c>
      <c r="B49" s="275">
        <v>37</v>
      </c>
      <c r="C49" s="276" t="s">
        <v>1912</v>
      </c>
      <c r="D49" s="275"/>
      <c r="E49" s="277"/>
      <c r="F49" s="278"/>
      <c r="G49" s="275"/>
      <c r="H49" s="275"/>
      <c r="I49" s="275"/>
      <c r="J49" s="277"/>
      <c r="K49" s="279"/>
      <c r="L49" s="280"/>
      <c r="M49" s="281"/>
      <c r="N49" s="282"/>
      <c r="O49" s="273"/>
      <c r="P49" s="275"/>
      <c r="Q49" s="258"/>
      <c r="R49" s="275"/>
      <c r="S49" s="275"/>
      <c r="T49" s="275"/>
    </row>
    <row r="50" spans="1:20" ht="12" customHeight="1">
      <c r="A50" s="246" t="s">
        <v>1136</v>
      </c>
      <c r="B50" s="275">
        <v>37</v>
      </c>
      <c r="C50" s="276" t="s">
        <v>1737</v>
      </c>
      <c r="D50" s="275"/>
      <c r="E50" s="277"/>
      <c r="F50" s="278"/>
      <c r="G50" s="275"/>
      <c r="H50" s="275"/>
      <c r="I50" s="275"/>
      <c r="J50" s="277"/>
      <c r="K50" s="279"/>
      <c r="L50" s="280"/>
      <c r="M50" s="281"/>
      <c r="N50" s="282"/>
      <c r="O50" s="273"/>
      <c r="P50" s="275"/>
      <c r="Q50" s="276"/>
      <c r="R50" s="275"/>
      <c r="S50" s="275"/>
      <c r="T50" s="275"/>
    </row>
    <row r="51" spans="1:20" ht="12" customHeight="1">
      <c r="A51" s="246" t="s">
        <v>1136</v>
      </c>
      <c r="B51" s="275">
        <v>38</v>
      </c>
      <c r="C51" s="276" t="s">
        <v>978</v>
      </c>
      <c r="D51" s="275"/>
      <c r="E51" s="277"/>
      <c r="F51" s="278"/>
      <c r="G51" s="275"/>
      <c r="H51" s="275"/>
      <c r="I51" s="275"/>
      <c r="J51" s="277"/>
      <c r="K51" s="279"/>
      <c r="L51" s="280"/>
      <c r="M51" s="281"/>
      <c r="N51" s="282"/>
      <c r="O51" s="273"/>
      <c r="P51" s="275"/>
      <c r="Q51" s="276"/>
      <c r="R51" s="275"/>
      <c r="S51" s="275"/>
      <c r="T51" s="275"/>
    </row>
    <row r="52" spans="1:20" ht="12" customHeight="1">
      <c r="A52" s="246" t="s">
        <v>1136</v>
      </c>
      <c r="B52" s="275">
        <v>39</v>
      </c>
      <c r="C52" s="276" t="s">
        <v>1913</v>
      </c>
      <c r="D52" s="275"/>
      <c r="E52" s="277"/>
      <c r="F52" s="278"/>
      <c r="G52" s="275"/>
      <c r="H52" s="275"/>
      <c r="I52" s="275"/>
      <c r="J52" s="277"/>
      <c r="K52" s="279"/>
      <c r="L52" s="280"/>
      <c r="M52" s="281"/>
      <c r="N52" s="282"/>
      <c r="O52" s="273"/>
      <c r="P52" s="275"/>
      <c r="Q52" s="258"/>
      <c r="R52" s="275"/>
      <c r="S52" s="275"/>
      <c r="T52" s="275"/>
    </row>
    <row r="53" spans="1:20" ht="12" customHeight="1">
      <c r="A53" s="246" t="s">
        <v>1136</v>
      </c>
      <c r="B53" s="275">
        <v>39</v>
      </c>
      <c r="C53" s="276" t="s">
        <v>346</v>
      </c>
      <c r="D53" s="275"/>
      <c r="E53" s="277"/>
      <c r="F53" s="278"/>
      <c r="G53" s="275"/>
      <c r="H53" s="275"/>
      <c r="I53" s="275"/>
      <c r="J53" s="277"/>
      <c r="K53" s="279"/>
      <c r="L53" s="280"/>
      <c r="M53" s="281"/>
      <c r="N53" s="282"/>
      <c r="O53" s="273"/>
      <c r="P53" s="275"/>
      <c r="Q53" s="276"/>
      <c r="R53" s="275"/>
      <c r="S53" s="275"/>
      <c r="T53" s="275"/>
    </row>
    <row r="54" spans="1:20" ht="12" customHeight="1">
      <c r="A54" s="246" t="s">
        <v>1136</v>
      </c>
      <c r="B54" s="275">
        <v>40</v>
      </c>
      <c r="C54" s="276" t="s">
        <v>1744</v>
      </c>
      <c r="D54" s="275"/>
      <c r="E54" s="277"/>
      <c r="F54" s="278"/>
      <c r="G54" s="275"/>
      <c r="H54" s="275"/>
      <c r="I54" s="275"/>
      <c r="J54" s="277"/>
      <c r="K54" s="279"/>
      <c r="L54" s="280"/>
      <c r="M54" s="281"/>
      <c r="N54" s="282"/>
      <c r="O54" s="273"/>
      <c r="P54" s="275"/>
      <c r="Q54" s="258"/>
      <c r="R54" s="275"/>
      <c r="S54" s="275"/>
      <c r="T54" s="275"/>
    </row>
    <row r="55" spans="1:20" ht="12" customHeight="1">
      <c r="A55" s="246" t="s">
        <v>1132</v>
      </c>
      <c r="B55" s="275"/>
      <c r="C55" s="276" t="s">
        <v>1914</v>
      </c>
      <c r="D55" s="275"/>
      <c r="E55" s="277"/>
      <c r="F55" s="278"/>
      <c r="G55" s="275"/>
      <c r="H55" s="275"/>
      <c r="I55" s="275"/>
      <c r="J55" s="277"/>
      <c r="K55" s="279"/>
      <c r="L55" s="280"/>
      <c r="M55" s="281"/>
      <c r="N55" s="282"/>
      <c r="O55" s="273"/>
      <c r="P55" s="275"/>
      <c r="Q55" s="276"/>
      <c r="R55" s="275"/>
      <c r="S55" s="275"/>
      <c r="T55" s="275"/>
    </row>
    <row r="56" spans="1:20" ht="12" customHeight="1">
      <c r="A56" s="246" t="s">
        <v>1136</v>
      </c>
      <c r="B56" s="275">
        <v>42</v>
      </c>
      <c r="C56" s="276" t="s">
        <v>1915</v>
      </c>
      <c r="D56" s="275"/>
      <c r="E56" s="277"/>
      <c r="F56" s="278"/>
      <c r="G56" s="275"/>
      <c r="H56" s="275"/>
      <c r="I56" s="275"/>
      <c r="J56" s="277"/>
      <c r="K56" s="279"/>
      <c r="L56" s="280"/>
      <c r="M56" s="281"/>
      <c r="N56" s="282"/>
      <c r="O56" s="273"/>
      <c r="P56" s="275"/>
      <c r="Q56" s="258"/>
      <c r="R56" s="275"/>
      <c r="S56" s="275"/>
      <c r="T56" s="275"/>
    </row>
    <row r="57" spans="1:20" ht="12" customHeight="1">
      <c r="A57" s="246" t="s">
        <v>1136</v>
      </c>
      <c r="B57" s="275">
        <v>43</v>
      </c>
      <c r="C57" s="276" t="s">
        <v>1760</v>
      </c>
      <c r="D57" s="275"/>
      <c r="E57" s="277"/>
      <c r="F57" s="278"/>
      <c r="G57" s="275"/>
      <c r="H57" s="275"/>
      <c r="I57" s="275"/>
      <c r="J57" s="277"/>
      <c r="K57" s="279"/>
      <c r="L57" s="280"/>
      <c r="M57" s="281"/>
      <c r="N57" s="282"/>
      <c r="O57" s="273"/>
      <c r="P57" s="275"/>
      <c r="Q57" s="258"/>
      <c r="R57" s="275"/>
      <c r="S57" s="275"/>
      <c r="T57" s="275"/>
    </row>
    <row r="58" spans="1:20" ht="12" customHeight="1">
      <c r="A58" s="246" t="s">
        <v>1136</v>
      </c>
      <c r="B58" s="275">
        <v>44</v>
      </c>
      <c r="C58" s="276" t="s">
        <v>312</v>
      </c>
      <c r="D58" s="275"/>
      <c r="E58" s="277"/>
      <c r="F58" s="278"/>
      <c r="G58" s="275"/>
      <c r="H58" s="275"/>
      <c r="I58" s="275"/>
      <c r="J58" s="277"/>
      <c r="K58" s="279"/>
      <c r="L58" s="280"/>
      <c r="M58" s="281"/>
      <c r="N58" s="282"/>
      <c r="O58" s="273"/>
      <c r="P58" s="275"/>
      <c r="Q58" s="258"/>
      <c r="R58" s="275"/>
      <c r="S58" s="275"/>
      <c r="T58" s="275"/>
    </row>
    <row r="59" spans="1:20" ht="12" customHeight="1">
      <c r="A59" s="246" t="s">
        <v>1136</v>
      </c>
      <c r="B59" s="275">
        <v>45</v>
      </c>
      <c r="C59" s="276" t="s">
        <v>357</v>
      </c>
      <c r="D59" s="275"/>
      <c r="E59" s="277"/>
      <c r="F59" s="278"/>
      <c r="G59" s="275"/>
      <c r="H59" s="275"/>
      <c r="I59" s="275"/>
      <c r="J59" s="277"/>
      <c r="K59" s="279"/>
      <c r="L59" s="280"/>
      <c r="M59" s="281"/>
      <c r="N59" s="282"/>
      <c r="O59" s="273"/>
      <c r="P59" s="275"/>
      <c r="Q59" s="276"/>
      <c r="R59" s="275"/>
      <c r="S59" s="275"/>
      <c r="T59" s="275"/>
    </row>
    <row r="60" spans="1:20" ht="12" customHeight="1">
      <c r="A60" s="246" t="s">
        <v>1136</v>
      </c>
      <c r="B60" s="275">
        <v>45</v>
      </c>
      <c r="C60" s="276" t="s">
        <v>1739</v>
      </c>
      <c r="D60" s="275"/>
      <c r="E60" s="277"/>
      <c r="F60" s="278"/>
      <c r="G60" s="275"/>
      <c r="H60" s="275"/>
      <c r="I60" s="275"/>
      <c r="J60" s="277"/>
      <c r="K60" s="279"/>
      <c r="L60" s="280"/>
      <c r="M60" s="281"/>
      <c r="N60" s="282"/>
      <c r="O60" s="273"/>
      <c r="P60" s="275"/>
      <c r="Q60" s="276"/>
      <c r="R60" s="275"/>
      <c r="S60" s="275"/>
      <c r="T60" s="275"/>
    </row>
    <row r="61" spans="1:20" ht="12" customHeight="1">
      <c r="A61" s="246" t="s">
        <v>1136</v>
      </c>
      <c r="B61" s="275">
        <v>46</v>
      </c>
      <c r="C61" s="276" t="s">
        <v>1916</v>
      </c>
      <c r="D61" s="275"/>
      <c r="E61" s="277"/>
      <c r="F61" s="278"/>
      <c r="G61" s="275"/>
      <c r="H61" s="275"/>
      <c r="I61" s="275"/>
      <c r="J61" s="277"/>
      <c r="K61" s="279"/>
      <c r="L61" s="280"/>
      <c r="M61" s="281"/>
      <c r="N61" s="282"/>
      <c r="O61" s="273"/>
      <c r="P61" s="275"/>
      <c r="Q61" s="276"/>
      <c r="R61" s="275"/>
      <c r="S61" s="275"/>
      <c r="T61" s="275"/>
    </row>
    <row r="62" spans="1:20" ht="12" customHeight="1">
      <c r="A62" s="246" t="s">
        <v>1136</v>
      </c>
      <c r="B62" s="275">
        <v>46</v>
      </c>
      <c r="C62" s="276" t="s">
        <v>992</v>
      </c>
      <c r="D62" s="275"/>
      <c r="E62" s="277"/>
      <c r="F62" s="278"/>
      <c r="G62" s="275"/>
      <c r="H62" s="275"/>
      <c r="I62" s="275"/>
      <c r="J62" s="277"/>
      <c r="K62" s="279"/>
      <c r="L62" s="280"/>
      <c r="M62" s="281"/>
      <c r="N62" s="282"/>
      <c r="O62" s="273"/>
      <c r="P62" s="275"/>
      <c r="Q62" s="258"/>
      <c r="R62" s="275"/>
      <c r="S62" s="275"/>
      <c r="T62" s="275"/>
    </row>
    <row r="63" spans="1:20" ht="12" customHeight="1">
      <c r="A63" s="246" t="s">
        <v>1132</v>
      </c>
      <c r="B63" s="275"/>
      <c r="C63" s="276" t="s">
        <v>1917</v>
      </c>
      <c r="D63" s="275"/>
      <c r="E63" s="277"/>
      <c r="F63" s="278"/>
      <c r="G63" s="275"/>
      <c r="H63" s="275"/>
      <c r="I63" s="275"/>
      <c r="J63" s="277"/>
      <c r="K63" s="279"/>
      <c r="L63" s="280"/>
      <c r="M63" s="281"/>
      <c r="N63" s="282"/>
      <c r="O63" s="273"/>
      <c r="P63" s="275"/>
      <c r="Q63" s="276"/>
      <c r="R63" s="275"/>
      <c r="S63" s="275"/>
      <c r="T63" s="275"/>
    </row>
    <row r="64" spans="1:20" ht="12" customHeight="1">
      <c r="A64" s="246" t="s">
        <v>1132</v>
      </c>
      <c r="B64" s="275"/>
      <c r="C64" s="276" t="s">
        <v>359</v>
      </c>
      <c r="D64" s="275"/>
      <c r="E64" s="277"/>
      <c r="F64" s="278"/>
      <c r="G64" s="275"/>
      <c r="H64" s="275"/>
      <c r="I64" s="275"/>
      <c r="J64" s="277"/>
      <c r="K64" s="279"/>
      <c r="L64" s="280"/>
      <c r="M64" s="281"/>
      <c r="N64" s="282"/>
      <c r="O64" s="273"/>
      <c r="P64" s="275"/>
      <c r="Q64" s="276"/>
      <c r="R64" s="275"/>
      <c r="S64" s="275"/>
      <c r="T64" s="275"/>
    </row>
    <row r="65" spans="1:20" ht="12" customHeight="1">
      <c r="A65" s="246" t="s">
        <v>1136</v>
      </c>
      <c r="B65" s="275">
        <v>48</v>
      </c>
      <c r="C65" s="276" t="s">
        <v>1918</v>
      </c>
      <c r="D65" s="275"/>
      <c r="E65" s="277"/>
      <c r="F65" s="278"/>
      <c r="G65" s="275"/>
      <c r="H65" s="275"/>
      <c r="I65" s="275"/>
      <c r="J65" s="277"/>
      <c r="K65" s="279"/>
      <c r="L65" s="280"/>
      <c r="M65" s="281"/>
      <c r="N65" s="282"/>
      <c r="O65" s="273"/>
      <c r="P65" s="275"/>
      <c r="Q65" s="276"/>
      <c r="R65" s="275"/>
      <c r="S65" s="275"/>
      <c r="T65" s="275"/>
    </row>
    <row r="66" spans="1:20" ht="12" customHeight="1">
      <c r="A66" s="246" t="s">
        <v>1136</v>
      </c>
      <c r="B66" s="275">
        <v>49</v>
      </c>
      <c r="C66" s="276" t="s">
        <v>358</v>
      </c>
      <c r="D66" s="275"/>
      <c r="E66" s="277"/>
      <c r="F66" s="278"/>
      <c r="G66" s="275"/>
      <c r="H66" s="275"/>
      <c r="I66" s="275"/>
      <c r="J66" s="277"/>
      <c r="K66" s="279"/>
      <c r="L66" s="280"/>
      <c r="M66" s="281"/>
      <c r="N66" s="282"/>
      <c r="O66" s="273"/>
      <c r="P66" s="275"/>
      <c r="Q66" s="276"/>
      <c r="R66" s="275"/>
      <c r="S66" s="275"/>
      <c r="T66" s="275"/>
    </row>
    <row r="67" spans="1:20" ht="12" customHeight="1">
      <c r="A67" s="246" t="s">
        <v>1136</v>
      </c>
      <c r="B67" s="275">
        <v>50</v>
      </c>
      <c r="C67" s="276" t="s">
        <v>1919</v>
      </c>
      <c r="D67" s="275"/>
      <c r="E67" s="277"/>
      <c r="F67" s="278"/>
      <c r="G67" s="275"/>
      <c r="H67" s="275"/>
      <c r="I67" s="275"/>
      <c r="J67" s="277"/>
      <c r="K67" s="279"/>
      <c r="L67" s="280"/>
      <c r="M67" s="281"/>
      <c r="N67" s="282"/>
      <c r="O67" s="273"/>
      <c r="P67" s="275"/>
      <c r="Q67" s="276" t="s">
        <v>1818</v>
      </c>
      <c r="R67" s="275"/>
      <c r="S67" s="275"/>
      <c r="T67" s="275"/>
    </row>
    <row r="68" spans="1:20" ht="12" customHeight="1">
      <c r="A68" s="246" t="s">
        <v>1132</v>
      </c>
      <c r="B68" s="275"/>
      <c r="C68" s="276" t="s">
        <v>492</v>
      </c>
      <c r="D68" s="275"/>
      <c r="E68" s="277"/>
      <c r="F68" s="278"/>
      <c r="G68" s="275"/>
      <c r="H68" s="275"/>
      <c r="I68" s="275"/>
      <c r="J68" s="277"/>
      <c r="K68" s="279"/>
      <c r="L68" s="280"/>
      <c r="M68" s="281"/>
      <c r="N68" s="282"/>
      <c r="O68" s="273"/>
      <c r="P68" s="275"/>
      <c r="Q68" s="258"/>
      <c r="R68" s="275"/>
      <c r="S68" s="275"/>
      <c r="T68" s="275"/>
    </row>
    <row r="69" spans="1:20" ht="12" customHeight="1">
      <c r="A69" s="246" t="s">
        <v>1136</v>
      </c>
      <c r="B69" s="275">
        <v>51</v>
      </c>
      <c r="C69" s="276" t="s">
        <v>348</v>
      </c>
      <c r="D69" s="275"/>
      <c r="E69" s="277"/>
      <c r="F69" s="278"/>
      <c r="G69" s="275"/>
      <c r="H69" s="275"/>
      <c r="I69" s="275"/>
      <c r="J69" s="277"/>
      <c r="K69" s="279"/>
      <c r="L69" s="280"/>
      <c r="M69" s="281"/>
      <c r="N69" s="282"/>
      <c r="O69" s="273"/>
      <c r="P69" s="275"/>
      <c r="Q69" s="276"/>
      <c r="R69" s="275"/>
      <c r="S69" s="275"/>
      <c r="T69" s="275"/>
    </row>
    <row r="70" spans="1:20" ht="12" customHeight="1">
      <c r="A70" s="246" t="s">
        <v>1132</v>
      </c>
      <c r="B70" s="275"/>
      <c r="C70" s="276" t="s">
        <v>1920</v>
      </c>
      <c r="D70" s="275"/>
      <c r="E70" s="277"/>
      <c r="F70" s="278"/>
      <c r="G70" s="275"/>
      <c r="H70" s="275"/>
      <c r="I70" s="275"/>
      <c r="J70" s="277"/>
      <c r="K70" s="279"/>
      <c r="L70" s="280"/>
      <c r="M70" s="281"/>
      <c r="N70" s="282"/>
      <c r="O70" s="273"/>
      <c r="P70" s="275"/>
      <c r="Q70" s="258"/>
      <c r="R70" s="275"/>
      <c r="S70" s="275"/>
      <c r="T70" s="275"/>
    </row>
    <row r="71" spans="1:20" ht="12" customHeight="1">
      <c r="A71" s="246" t="s">
        <v>1132</v>
      </c>
      <c r="B71" s="275"/>
      <c r="C71" s="276" t="s">
        <v>119</v>
      </c>
      <c r="D71" s="275"/>
      <c r="E71" s="277"/>
      <c r="F71" s="278"/>
      <c r="G71" s="275"/>
      <c r="H71" s="275"/>
      <c r="I71" s="275"/>
      <c r="J71" s="277"/>
      <c r="K71" s="279"/>
      <c r="L71" s="280"/>
      <c r="M71" s="281"/>
      <c r="N71" s="282"/>
      <c r="O71" s="273"/>
      <c r="P71" s="275"/>
      <c r="Q71" s="276"/>
      <c r="R71" s="275"/>
      <c r="S71" s="275"/>
      <c r="T71" s="275"/>
    </row>
    <row r="72" spans="1:20" ht="12" customHeight="1">
      <c r="A72" s="246" t="s">
        <v>1132</v>
      </c>
      <c r="B72" s="275"/>
      <c r="C72" s="276" t="s">
        <v>1921</v>
      </c>
      <c r="D72" s="275"/>
      <c r="E72" s="277"/>
      <c r="F72" s="278"/>
      <c r="G72" s="275"/>
      <c r="H72" s="275"/>
      <c r="I72" s="275"/>
      <c r="J72" s="277"/>
      <c r="K72" s="279"/>
      <c r="L72" s="280"/>
      <c r="M72" s="281"/>
      <c r="N72" s="282"/>
      <c r="O72" s="273"/>
      <c r="P72" s="275"/>
      <c r="Q72" s="276"/>
      <c r="R72" s="275"/>
      <c r="S72" s="275"/>
      <c r="T72" s="275"/>
    </row>
    <row r="73" spans="1:20" ht="12" customHeight="1">
      <c r="A73" s="246" t="s">
        <v>1132</v>
      </c>
      <c r="B73" s="275"/>
      <c r="C73" s="276" t="s">
        <v>1922</v>
      </c>
      <c r="D73" s="275"/>
      <c r="E73" s="277"/>
      <c r="F73" s="278"/>
      <c r="G73" s="275"/>
      <c r="H73" s="275"/>
      <c r="I73" s="275"/>
      <c r="J73" s="277"/>
      <c r="K73" s="279"/>
      <c r="L73" s="280"/>
      <c r="M73" s="281"/>
      <c r="N73" s="282"/>
      <c r="O73" s="273"/>
      <c r="P73" s="275"/>
      <c r="Q73" s="276"/>
      <c r="R73" s="275"/>
      <c r="S73" s="275"/>
      <c r="T73" s="275"/>
    </row>
    <row r="74" spans="1:20" ht="12" customHeight="1">
      <c r="A74" s="246" t="s">
        <v>1132</v>
      </c>
      <c r="B74" s="289"/>
      <c r="C74" s="290" t="s">
        <v>1824</v>
      </c>
      <c r="D74" s="289"/>
      <c r="E74" s="291"/>
      <c r="F74" s="292"/>
      <c r="G74" s="289"/>
      <c r="H74" s="289"/>
      <c r="I74" s="289"/>
      <c r="J74" s="291"/>
      <c r="K74" s="293"/>
      <c r="L74" s="280"/>
      <c r="M74" s="281"/>
      <c r="N74" s="282"/>
      <c r="O74" s="294"/>
      <c r="P74" s="289"/>
      <c r="Q74" s="290"/>
      <c r="R74" s="289"/>
      <c r="S74" s="289"/>
      <c r="T74" s="289"/>
    </row>
    <row r="75" spans="1:20" ht="12" customHeight="1">
      <c r="A75" s="246" t="s">
        <v>1136</v>
      </c>
      <c r="B75" s="275">
        <v>52</v>
      </c>
      <c r="C75" s="276" t="s">
        <v>1008</v>
      </c>
      <c r="D75" s="275"/>
      <c r="E75" s="277"/>
      <c r="F75" s="278"/>
      <c r="G75" s="275"/>
      <c r="H75" s="275"/>
      <c r="I75" s="275"/>
      <c r="J75" s="277"/>
      <c r="K75" s="279"/>
      <c r="L75" s="280"/>
      <c r="M75" s="281"/>
      <c r="N75" s="282"/>
      <c r="O75" s="273"/>
      <c r="P75" s="275"/>
      <c r="Q75" s="276"/>
      <c r="R75" s="275"/>
      <c r="S75" s="275"/>
      <c r="T75" s="275"/>
    </row>
    <row r="76" spans="1:20" ht="12" customHeight="1">
      <c r="A76" s="246" t="s">
        <v>1136</v>
      </c>
      <c r="B76" s="275">
        <v>52</v>
      </c>
      <c r="C76" s="276" t="s">
        <v>523</v>
      </c>
      <c r="D76" s="275"/>
      <c r="E76" s="277"/>
      <c r="F76" s="278"/>
      <c r="G76" s="275"/>
      <c r="H76" s="275"/>
      <c r="I76" s="275"/>
      <c r="J76" s="277"/>
      <c r="K76" s="279"/>
      <c r="L76" s="280"/>
      <c r="M76" s="281"/>
      <c r="N76" s="282"/>
      <c r="O76" s="273"/>
      <c r="P76" s="275"/>
      <c r="Q76" s="276"/>
      <c r="R76" s="275"/>
      <c r="S76" s="275"/>
      <c r="T76" s="275"/>
    </row>
    <row r="77" spans="1:20" ht="12" customHeight="1">
      <c r="A77" s="246" t="s">
        <v>1132</v>
      </c>
      <c r="B77" s="275"/>
      <c r="C77" s="276" t="s">
        <v>1923</v>
      </c>
      <c r="D77" s="275"/>
      <c r="E77" s="277"/>
      <c r="F77" s="278"/>
      <c r="G77" s="275"/>
      <c r="H77" s="275"/>
      <c r="I77" s="275"/>
      <c r="J77" s="277"/>
      <c r="K77" s="279"/>
      <c r="L77" s="280"/>
      <c r="M77" s="281"/>
      <c r="N77" s="282"/>
      <c r="O77" s="273"/>
      <c r="P77" s="275"/>
      <c r="Q77" s="258"/>
      <c r="R77" s="275"/>
      <c r="S77" s="275"/>
      <c r="T77" s="275"/>
    </row>
    <row r="78" spans="1:20" ht="12" customHeight="1">
      <c r="A78" s="246" t="s">
        <v>1132</v>
      </c>
      <c r="B78" s="275"/>
      <c r="C78" s="276" t="s">
        <v>326</v>
      </c>
      <c r="D78" s="275"/>
      <c r="E78" s="277"/>
      <c r="F78" s="278"/>
      <c r="G78" s="275"/>
      <c r="H78" s="275"/>
      <c r="I78" s="275"/>
      <c r="J78" s="277"/>
      <c r="K78" s="279"/>
      <c r="L78" s="280"/>
      <c r="M78" s="281"/>
      <c r="N78" s="282"/>
      <c r="O78" s="273"/>
      <c r="P78" s="275"/>
      <c r="Q78" s="276"/>
      <c r="R78" s="275"/>
      <c r="S78" s="275"/>
      <c r="T78" s="275"/>
    </row>
    <row r="79" spans="1:20" ht="12" customHeight="1">
      <c r="A79" s="246" t="s">
        <v>1132</v>
      </c>
      <c r="B79" s="275"/>
      <c r="C79" s="276" t="s">
        <v>1924</v>
      </c>
      <c r="D79" s="275"/>
      <c r="E79" s="277"/>
      <c r="F79" s="278"/>
      <c r="G79" s="275"/>
      <c r="H79" s="275"/>
      <c r="I79" s="275"/>
      <c r="J79" s="277"/>
      <c r="K79" s="279"/>
      <c r="L79" s="280"/>
      <c r="M79" s="281"/>
      <c r="N79" s="282"/>
      <c r="O79" s="273"/>
      <c r="P79" s="275"/>
      <c r="Q79" s="276"/>
      <c r="R79" s="275"/>
      <c r="S79" s="275"/>
      <c r="T79" s="275"/>
    </row>
    <row r="80" spans="1:20" ht="12" customHeight="1">
      <c r="A80" s="246" t="s">
        <v>1132</v>
      </c>
      <c r="B80" s="275"/>
      <c r="C80" s="276" t="s">
        <v>1925</v>
      </c>
      <c r="D80" s="275"/>
      <c r="E80" s="277"/>
      <c r="F80" s="278"/>
      <c r="G80" s="275"/>
      <c r="H80" s="275"/>
      <c r="I80" s="275"/>
      <c r="J80" s="277"/>
      <c r="K80" s="279"/>
      <c r="L80" s="280"/>
      <c r="M80" s="281"/>
      <c r="N80" s="282"/>
      <c r="O80" s="273"/>
      <c r="P80" s="275"/>
      <c r="Q80" s="276"/>
      <c r="R80" s="275"/>
      <c r="S80" s="275"/>
      <c r="T80" s="275"/>
    </row>
    <row r="81" spans="1:20" ht="12" customHeight="1">
      <c r="A81" s="246" t="s">
        <v>1132</v>
      </c>
      <c r="B81" s="275"/>
      <c r="C81" s="276" t="s">
        <v>1711</v>
      </c>
      <c r="D81" s="275"/>
      <c r="E81" s="277"/>
      <c r="F81" s="278"/>
      <c r="G81" s="275"/>
      <c r="H81" s="275"/>
      <c r="I81" s="275"/>
      <c r="J81" s="277"/>
      <c r="K81" s="279"/>
      <c r="L81" s="280"/>
      <c r="M81" s="281"/>
      <c r="N81" s="282"/>
      <c r="O81" s="273"/>
      <c r="P81" s="275"/>
      <c r="Q81" s="276"/>
      <c r="R81" s="275"/>
      <c r="S81" s="275"/>
      <c r="T81" s="275"/>
    </row>
    <row r="82" spans="1:20" ht="12" customHeight="1">
      <c r="A82" s="246" t="s">
        <v>1132</v>
      </c>
      <c r="B82" s="275"/>
      <c r="C82" s="276" t="s">
        <v>1926</v>
      </c>
      <c r="D82" s="275"/>
      <c r="E82" s="277"/>
      <c r="F82" s="278"/>
      <c r="G82" s="275"/>
      <c r="H82" s="275"/>
      <c r="I82" s="275"/>
      <c r="J82" s="277"/>
      <c r="K82" s="279"/>
      <c r="L82" s="280"/>
      <c r="M82" s="281"/>
      <c r="N82" s="282"/>
      <c r="O82" s="273"/>
      <c r="P82" s="275"/>
      <c r="Q82" s="276"/>
      <c r="R82" s="275"/>
      <c r="S82" s="275"/>
      <c r="T82" s="275"/>
    </row>
    <row r="83" spans="1:20" ht="12" customHeight="1">
      <c r="A83" s="246" t="s">
        <v>1132</v>
      </c>
      <c r="B83" s="275"/>
      <c r="C83" s="276" t="s">
        <v>1927</v>
      </c>
      <c r="D83" s="275"/>
      <c r="E83" s="277"/>
      <c r="F83" s="278"/>
      <c r="G83" s="275"/>
      <c r="H83" s="275"/>
      <c r="I83" s="275"/>
      <c r="J83" s="277"/>
      <c r="K83" s="279"/>
      <c r="L83" s="280"/>
      <c r="M83" s="281"/>
      <c r="N83" s="282"/>
      <c r="O83" s="273"/>
      <c r="P83" s="275"/>
      <c r="Q83" s="276"/>
      <c r="R83" s="275"/>
      <c r="S83" s="275"/>
      <c r="T83" s="275"/>
    </row>
    <row r="84" spans="1:20" ht="12" customHeight="1">
      <c r="A84" s="246" t="s">
        <v>1132</v>
      </c>
      <c r="B84" s="275"/>
      <c r="C84" s="276" t="s">
        <v>1928</v>
      </c>
      <c r="D84" s="275"/>
      <c r="E84" s="277"/>
      <c r="F84" s="278"/>
      <c r="G84" s="275"/>
      <c r="H84" s="275"/>
      <c r="I84" s="275"/>
      <c r="J84" s="277"/>
      <c r="K84" s="279"/>
      <c r="L84" s="280"/>
      <c r="M84" s="281"/>
      <c r="N84" s="282"/>
      <c r="O84" s="273"/>
      <c r="P84" s="275"/>
      <c r="Q84" s="276"/>
      <c r="R84" s="275"/>
      <c r="S84" s="275"/>
      <c r="T84" s="275"/>
    </row>
    <row r="85" spans="1:20" ht="12" customHeight="1">
      <c r="A85" s="246" t="s">
        <v>1132</v>
      </c>
      <c r="B85" s="275"/>
      <c r="C85" s="276" t="s">
        <v>1749</v>
      </c>
      <c r="D85" s="277"/>
      <c r="E85" s="277"/>
      <c r="F85" s="278"/>
      <c r="G85" s="275"/>
      <c r="H85" s="275"/>
      <c r="I85" s="275"/>
      <c r="J85" s="277"/>
      <c r="K85" s="279"/>
      <c r="L85" s="280"/>
      <c r="M85" s="281"/>
      <c r="N85" s="282"/>
      <c r="O85" s="273"/>
      <c r="P85" s="275"/>
      <c r="Q85" s="276"/>
      <c r="R85" s="275"/>
      <c r="S85" s="275"/>
      <c r="T85" s="275"/>
    </row>
    <row r="86" spans="1:20" ht="12" customHeight="1">
      <c r="A86" s="246" t="s">
        <v>1132</v>
      </c>
      <c r="B86" s="275"/>
      <c r="C86" s="276" t="s">
        <v>1929</v>
      </c>
      <c r="D86" s="275"/>
      <c r="E86" s="277"/>
      <c r="F86" s="278"/>
      <c r="G86" s="275"/>
      <c r="H86" s="275"/>
      <c r="I86" s="275"/>
      <c r="J86" s="277"/>
      <c r="K86" s="279"/>
      <c r="L86" s="280"/>
      <c r="M86" s="281"/>
      <c r="N86" s="282"/>
      <c r="O86" s="273"/>
      <c r="P86" s="275"/>
      <c r="Q86" s="258"/>
      <c r="R86" s="275"/>
      <c r="S86" s="275"/>
      <c r="T86" s="275"/>
    </row>
    <row r="87" spans="1:20" ht="12" customHeight="1">
      <c r="A87" s="246" t="s">
        <v>1132</v>
      </c>
      <c r="B87" s="275"/>
      <c r="C87" s="276" t="s">
        <v>1930</v>
      </c>
      <c r="D87" s="275"/>
      <c r="E87" s="277"/>
      <c r="F87" s="278"/>
      <c r="G87" s="275"/>
      <c r="H87" s="275"/>
      <c r="I87" s="275"/>
      <c r="J87" s="277"/>
      <c r="K87" s="279"/>
      <c r="L87" s="280"/>
      <c r="M87" s="281"/>
      <c r="N87" s="282"/>
      <c r="O87" s="273"/>
      <c r="P87" s="275"/>
      <c r="Q87" s="258"/>
      <c r="R87" s="275"/>
      <c r="S87" s="275"/>
      <c r="T87" s="275"/>
    </row>
    <row r="88" spans="1:20" ht="12" customHeight="1">
      <c r="A88" s="246" t="s">
        <v>1132</v>
      </c>
      <c r="B88" s="275"/>
      <c r="C88" s="276" t="s">
        <v>1931</v>
      </c>
      <c r="D88" s="275"/>
      <c r="E88" s="277"/>
      <c r="F88" s="278"/>
      <c r="G88" s="275"/>
      <c r="H88" s="275"/>
      <c r="I88" s="275"/>
      <c r="J88" s="277"/>
      <c r="K88" s="279"/>
      <c r="L88" s="280"/>
      <c r="M88" s="281"/>
      <c r="N88" s="282"/>
      <c r="O88" s="273"/>
      <c r="P88" s="275"/>
      <c r="Q88" s="276"/>
      <c r="R88" s="275"/>
      <c r="S88" s="275"/>
      <c r="T88" s="275"/>
    </row>
    <row r="89" spans="1:20" ht="12" customHeight="1">
      <c r="A89" s="246" t="s">
        <v>1132</v>
      </c>
      <c r="B89" s="275"/>
      <c r="C89" s="276" t="s">
        <v>1932</v>
      </c>
      <c r="D89" s="275"/>
      <c r="E89" s="277"/>
      <c r="F89" s="278"/>
      <c r="G89" s="275"/>
      <c r="H89" s="275"/>
      <c r="I89" s="275"/>
      <c r="J89" s="277"/>
      <c r="K89" s="279"/>
      <c r="L89" s="280"/>
      <c r="M89" s="281"/>
      <c r="N89" s="282"/>
      <c r="O89" s="273"/>
      <c r="P89" s="275"/>
      <c r="Q89" s="276"/>
      <c r="R89" s="275"/>
      <c r="S89" s="275"/>
      <c r="T89" s="275"/>
    </row>
    <row r="90" spans="1:20" ht="12" customHeight="1">
      <c r="A90" s="246" t="s">
        <v>1132</v>
      </c>
      <c r="B90" s="275"/>
      <c r="C90" s="276" t="s">
        <v>1933</v>
      </c>
      <c r="D90" s="275"/>
      <c r="E90" s="277"/>
      <c r="F90" s="278"/>
      <c r="G90" s="275"/>
      <c r="H90" s="275"/>
      <c r="I90" s="275"/>
      <c r="J90" s="277"/>
      <c r="K90" s="279"/>
      <c r="L90" s="280"/>
      <c r="M90" s="281"/>
      <c r="N90" s="282"/>
      <c r="O90" s="273"/>
      <c r="P90" s="275"/>
      <c r="Q90" s="258"/>
      <c r="R90" s="275"/>
      <c r="S90" s="275"/>
      <c r="T90" s="275"/>
    </row>
    <row r="91" spans="1:20" ht="12" customHeight="1">
      <c r="A91" s="246" t="s">
        <v>1132</v>
      </c>
      <c r="B91" s="275"/>
      <c r="C91" s="276" t="s">
        <v>351</v>
      </c>
      <c r="D91" s="275"/>
      <c r="E91" s="277"/>
      <c r="F91" s="278"/>
      <c r="G91" s="275"/>
      <c r="H91" s="275"/>
      <c r="I91" s="275"/>
      <c r="J91" s="277"/>
      <c r="K91" s="279"/>
      <c r="L91" s="280"/>
      <c r="M91" s="281"/>
      <c r="N91" s="282"/>
      <c r="O91" s="273"/>
      <c r="P91" s="275"/>
      <c r="Q91" s="276"/>
      <c r="R91" s="275"/>
      <c r="S91" s="275"/>
      <c r="T91" s="275"/>
    </row>
    <row r="92" spans="1:20" ht="12" customHeight="1">
      <c r="A92" s="246" t="s">
        <v>1132</v>
      </c>
      <c r="B92" s="275"/>
      <c r="C92" s="276" t="s">
        <v>363</v>
      </c>
      <c r="D92" s="275"/>
      <c r="E92" s="277"/>
      <c r="F92" s="278"/>
      <c r="G92" s="275"/>
      <c r="H92" s="275"/>
      <c r="I92" s="275"/>
      <c r="J92" s="277"/>
      <c r="K92" s="279"/>
      <c r="L92" s="280"/>
      <c r="M92" s="281"/>
      <c r="N92" s="282"/>
      <c r="O92" s="273"/>
      <c r="P92" s="275"/>
      <c r="Q92" s="258"/>
      <c r="R92" s="275"/>
      <c r="S92" s="275"/>
      <c r="T92" s="275"/>
    </row>
    <row r="93" spans="1:20" ht="12" customHeight="1">
      <c r="A93" s="246" t="s">
        <v>1132</v>
      </c>
      <c r="B93" s="262"/>
      <c r="C93" s="276" t="s">
        <v>1934</v>
      </c>
      <c r="D93" s="275"/>
      <c r="E93" s="277"/>
      <c r="F93" s="278"/>
      <c r="G93" s="275"/>
      <c r="H93" s="275"/>
      <c r="I93" s="275"/>
      <c r="J93" s="277"/>
      <c r="K93" s="279"/>
      <c r="L93" s="280"/>
      <c r="M93" s="281"/>
      <c r="N93" s="282"/>
      <c r="O93" s="273"/>
      <c r="P93" s="275"/>
      <c r="Q93" s="276"/>
      <c r="R93" s="275"/>
      <c r="S93" s="275"/>
      <c r="T93" s="275"/>
    </row>
    <row r="94" spans="1:20" ht="12" customHeight="1">
      <c r="A94" s="246" t="s">
        <v>1132</v>
      </c>
      <c r="B94" s="262"/>
      <c r="C94" s="276" t="s">
        <v>1768</v>
      </c>
      <c r="D94" s="275"/>
      <c r="E94" s="277"/>
      <c r="F94" s="278"/>
      <c r="G94" s="275"/>
      <c r="H94" s="275"/>
      <c r="I94" s="275"/>
      <c r="J94" s="277"/>
      <c r="K94" s="279"/>
      <c r="L94" s="280"/>
      <c r="M94" s="281"/>
      <c r="N94" s="282"/>
      <c r="O94" s="273"/>
      <c r="P94" s="275"/>
      <c r="Q94" s="276"/>
      <c r="R94" s="275"/>
      <c r="S94" s="275"/>
      <c r="T94" s="275"/>
    </row>
    <row r="95" spans="1:20" ht="12" customHeight="1">
      <c r="A95" s="246" t="s">
        <v>1132</v>
      </c>
      <c r="B95" s="275"/>
      <c r="C95" s="276" t="s">
        <v>1935</v>
      </c>
      <c r="D95" s="275"/>
      <c r="E95" s="277"/>
      <c r="F95" s="278"/>
      <c r="G95" s="275"/>
      <c r="H95" s="275"/>
      <c r="I95" s="275"/>
      <c r="J95" s="277"/>
      <c r="K95" s="279"/>
      <c r="L95" s="280"/>
      <c r="M95" s="281"/>
      <c r="N95" s="282"/>
      <c r="O95" s="273"/>
      <c r="P95" s="275"/>
      <c r="Q95" s="276"/>
      <c r="R95" s="275"/>
      <c r="S95" s="275"/>
      <c r="T95" s="275"/>
    </row>
    <row r="96" spans="1:20" ht="12" customHeight="1">
      <c r="A96" s="246" t="s">
        <v>1132</v>
      </c>
      <c r="B96" s="275"/>
      <c r="C96" s="276" t="s">
        <v>1936</v>
      </c>
      <c r="D96" s="275"/>
      <c r="E96" s="277"/>
      <c r="F96" s="278"/>
      <c r="G96" s="275"/>
      <c r="H96" s="275"/>
      <c r="I96" s="275"/>
      <c r="J96" s="277"/>
      <c r="K96" s="279"/>
      <c r="L96" s="280"/>
      <c r="M96" s="281"/>
      <c r="N96" s="282"/>
      <c r="O96" s="273"/>
      <c r="P96" s="275"/>
      <c r="Q96" s="276"/>
      <c r="R96" s="275"/>
      <c r="S96" s="275"/>
      <c r="T96" s="275"/>
    </row>
    <row r="97" spans="1:20" ht="12" customHeight="1">
      <c r="A97" s="246" t="s">
        <v>1132</v>
      </c>
      <c r="B97" s="262"/>
      <c r="C97" s="276" t="s">
        <v>1842</v>
      </c>
      <c r="D97" s="275"/>
      <c r="E97" s="277"/>
      <c r="F97" s="278"/>
      <c r="G97" s="275"/>
      <c r="H97" s="275"/>
      <c r="I97" s="275"/>
      <c r="J97" s="277"/>
      <c r="K97" s="279"/>
      <c r="L97" s="280"/>
      <c r="M97" s="281"/>
      <c r="N97" s="282"/>
      <c r="O97" s="273"/>
      <c r="P97" s="275"/>
      <c r="Q97" s="276"/>
      <c r="R97" s="275"/>
      <c r="S97" s="275"/>
      <c r="T97" s="275"/>
    </row>
    <row r="98" spans="1:20" ht="12" customHeight="1">
      <c r="A98" s="246" t="s">
        <v>1132</v>
      </c>
      <c r="B98" s="262"/>
      <c r="C98" s="276" t="s">
        <v>323</v>
      </c>
      <c r="D98" s="275"/>
      <c r="E98" s="277"/>
      <c r="F98" s="278"/>
      <c r="G98" s="275"/>
      <c r="H98" s="275"/>
      <c r="I98" s="275"/>
      <c r="J98" s="277"/>
      <c r="K98" s="279"/>
      <c r="L98" s="280"/>
      <c r="M98" s="281"/>
      <c r="N98" s="282"/>
      <c r="O98" s="273"/>
      <c r="P98" s="275"/>
      <c r="Q98" s="276"/>
      <c r="R98" s="275"/>
      <c r="S98" s="275"/>
      <c r="T98" s="275"/>
    </row>
    <row r="99" spans="1:20" ht="12" customHeight="1">
      <c r="A99" s="246" t="s">
        <v>1132</v>
      </c>
      <c r="B99" s="262"/>
      <c r="C99" s="276" t="s">
        <v>365</v>
      </c>
      <c r="D99" s="275"/>
      <c r="E99" s="277"/>
      <c r="F99" s="278"/>
      <c r="G99" s="275"/>
      <c r="H99" s="275"/>
      <c r="I99" s="275"/>
      <c r="J99" s="277"/>
      <c r="K99" s="279"/>
      <c r="L99" s="280"/>
      <c r="M99" s="281"/>
      <c r="N99" s="282"/>
      <c r="O99" s="273"/>
      <c r="P99" s="275"/>
      <c r="Q99" s="276"/>
      <c r="R99" s="275"/>
      <c r="S99" s="275"/>
      <c r="T99" s="275"/>
    </row>
    <row r="100" spans="1:20" ht="12" customHeight="1">
      <c r="A100" s="246" t="s">
        <v>1132</v>
      </c>
      <c r="B100" s="262"/>
      <c r="C100" s="276" t="s">
        <v>1937</v>
      </c>
      <c r="D100" s="275"/>
      <c r="E100" s="277"/>
      <c r="F100" s="278"/>
      <c r="G100" s="275"/>
      <c r="H100" s="275"/>
      <c r="I100" s="275"/>
      <c r="J100" s="277"/>
      <c r="K100" s="279"/>
      <c r="L100" s="280"/>
      <c r="M100" s="281"/>
      <c r="N100" s="282"/>
      <c r="O100" s="273"/>
      <c r="P100" s="275"/>
      <c r="Q100" s="276"/>
      <c r="R100" s="275"/>
      <c r="S100" s="275"/>
      <c r="T100" s="275"/>
    </row>
    <row r="101" spans="1:20" ht="12" customHeight="1">
      <c r="A101" s="246" t="s">
        <v>1132</v>
      </c>
      <c r="B101" s="275"/>
      <c r="C101" s="276" t="s">
        <v>1938</v>
      </c>
      <c r="D101" s="275"/>
      <c r="E101" s="277"/>
      <c r="F101" s="278"/>
      <c r="G101" s="275"/>
      <c r="H101" s="275"/>
      <c r="I101" s="275"/>
      <c r="J101" s="277"/>
      <c r="K101" s="279"/>
      <c r="L101" s="280"/>
      <c r="M101" s="281"/>
      <c r="N101" s="282"/>
      <c r="O101" s="273"/>
      <c r="P101" s="275"/>
      <c r="Q101" s="276"/>
      <c r="R101" s="275"/>
      <c r="S101" s="275"/>
      <c r="T101" s="275"/>
    </row>
    <row r="102" spans="1:20" ht="12" customHeight="1">
      <c r="A102" s="246" t="s">
        <v>1132</v>
      </c>
      <c r="B102" s="275"/>
      <c r="C102" s="276" t="s">
        <v>1939</v>
      </c>
      <c r="D102" s="275"/>
      <c r="E102" s="277"/>
      <c r="F102" s="278"/>
      <c r="G102" s="275"/>
      <c r="H102" s="275"/>
      <c r="I102" s="275"/>
      <c r="J102" s="277"/>
      <c r="K102" s="279"/>
      <c r="L102" s="280"/>
      <c r="M102" s="281"/>
      <c r="N102" s="282"/>
      <c r="O102" s="273"/>
      <c r="P102" s="275"/>
      <c r="Q102" s="276"/>
      <c r="R102" s="275"/>
      <c r="S102" s="275"/>
      <c r="T102" s="275"/>
    </row>
    <row r="103" spans="1:20" ht="12" customHeight="1">
      <c r="A103" s="246" t="s">
        <v>1132</v>
      </c>
      <c r="B103" s="275"/>
      <c r="C103" s="276" t="s">
        <v>1225</v>
      </c>
      <c r="D103" s="275"/>
      <c r="E103" s="277"/>
      <c r="F103" s="278"/>
      <c r="G103" s="275"/>
      <c r="H103" s="275"/>
      <c r="I103" s="275"/>
      <c r="J103" s="277"/>
      <c r="K103" s="279"/>
      <c r="L103" s="280"/>
      <c r="M103" s="281"/>
      <c r="N103" s="282"/>
      <c r="O103" s="273"/>
      <c r="P103" s="275"/>
      <c r="Q103" s="258"/>
      <c r="R103" s="275"/>
      <c r="S103" s="275"/>
      <c r="T103" s="275"/>
    </row>
    <row r="104" spans="1:20" ht="12" customHeight="1">
      <c r="A104" s="246" t="s">
        <v>1132</v>
      </c>
      <c r="B104" s="262"/>
      <c r="C104" s="276" t="s">
        <v>1016</v>
      </c>
      <c r="D104" s="275"/>
      <c r="E104" s="277"/>
      <c r="F104" s="278"/>
      <c r="G104" s="275"/>
      <c r="H104" s="275"/>
      <c r="I104" s="275"/>
      <c r="J104" s="277"/>
      <c r="K104" s="279"/>
      <c r="L104" s="280"/>
      <c r="M104" s="281"/>
      <c r="N104" s="282"/>
      <c r="O104" s="273"/>
      <c r="P104" s="275"/>
      <c r="Q104" s="258"/>
      <c r="R104" s="275"/>
      <c r="S104" s="275"/>
      <c r="T104" s="275"/>
    </row>
    <row r="105" spans="1:20" ht="12" customHeight="1">
      <c r="A105" s="246" t="s">
        <v>1132</v>
      </c>
      <c r="B105" s="275"/>
      <c r="C105" s="276" t="s">
        <v>1940</v>
      </c>
      <c r="D105" s="275"/>
      <c r="E105" s="277"/>
      <c r="F105" s="278"/>
      <c r="G105" s="275"/>
      <c r="H105" s="275"/>
      <c r="I105" s="275"/>
      <c r="J105" s="277"/>
      <c r="K105" s="279"/>
      <c r="L105" s="280"/>
      <c r="M105" s="281"/>
      <c r="N105" s="282"/>
      <c r="O105" s="273"/>
      <c r="P105" s="275"/>
      <c r="Q105" s="258"/>
      <c r="R105" s="275"/>
      <c r="S105" s="275"/>
      <c r="T105" s="275"/>
    </row>
    <row r="106" spans="1:20" ht="12" customHeight="1">
      <c r="A106" s="246" t="s">
        <v>1132</v>
      </c>
      <c r="B106" s="275"/>
      <c r="C106" s="276" t="s">
        <v>1799</v>
      </c>
      <c r="D106" s="275"/>
      <c r="E106" s="277"/>
      <c r="F106" s="278"/>
      <c r="G106" s="275"/>
      <c r="H106" s="275"/>
      <c r="I106" s="275"/>
      <c r="J106" s="277"/>
      <c r="K106" s="279"/>
      <c r="L106" s="280"/>
      <c r="M106" s="281"/>
      <c r="N106" s="282"/>
      <c r="O106" s="273"/>
      <c r="P106" s="275"/>
      <c r="Q106" s="276"/>
      <c r="R106" s="275"/>
      <c r="S106" s="275"/>
      <c r="T106" s="275"/>
    </row>
    <row r="107" spans="1:20" ht="12" customHeight="1">
      <c r="A107" s="246" t="s">
        <v>1132</v>
      </c>
      <c r="B107" s="275"/>
      <c r="C107" s="276" t="s">
        <v>302</v>
      </c>
      <c r="D107" s="275"/>
      <c r="E107" s="277"/>
      <c r="F107" s="278"/>
      <c r="G107" s="275"/>
      <c r="H107" s="275"/>
      <c r="I107" s="275"/>
      <c r="J107" s="277"/>
      <c r="K107" s="279"/>
      <c r="L107" s="280"/>
      <c r="M107" s="281"/>
      <c r="N107" s="282"/>
      <c r="O107" s="273"/>
      <c r="P107" s="275"/>
      <c r="Q107" s="276"/>
      <c r="R107" s="275"/>
      <c r="S107" s="275"/>
      <c r="T107" s="275"/>
    </row>
    <row r="108" spans="1:20" ht="12" customHeight="1">
      <c r="A108" s="246" t="s">
        <v>1132</v>
      </c>
      <c r="B108" s="275"/>
      <c r="C108" s="276" t="s">
        <v>1941</v>
      </c>
      <c r="D108" s="275"/>
      <c r="E108" s="277"/>
      <c r="F108" s="278"/>
      <c r="G108" s="275"/>
      <c r="H108" s="275"/>
      <c r="I108" s="275"/>
      <c r="J108" s="277"/>
      <c r="K108" s="279"/>
      <c r="L108" s="280"/>
      <c r="M108" s="281"/>
      <c r="N108" s="282"/>
      <c r="O108" s="273"/>
      <c r="P108" s="275"/>
      <c r="Q108" s="276"/>
      <c r="R108" s="275"/>
      <c r="S108" s="275"/>
      <c r="T108" s="275"/>
    </row>
    <row r="109" spans="1:20" ht="12" customHeight="1">
      <c r="A109" s="246" t="s">
        <v>1132</v>
      </c>
      <c r="B109" s="275"/>
      <c r="C109" s="276" t="s">
        <v>1942</v>
      </c>
      <c r="D109" s="275"/>
      <c r="E109" s="277"/>
      <c r="F109" s="278"/>
      <c r="G109" s="275"/>
      <c r="H109" s="275"/>
      <c r="I109" s="275"/>
      <c r="J109" s="277"/>
      <c r="K109" s="279"/>
      <c r="L109" s="280"/>
      <c r="M109" s="281"/>
      <c r="N109" s="282"/>
      <c r="O109" s="273"/>
      <c r="P109" s="275"/>
      <c r="Q109" s="276"/>
      <c r="R109" s="275"/>
      <c r="S109" s="275"/>
      <c r="T109" s="275"/>
    </row>
    <row r="110" spans="1:20" ht="12" customHeight="1">
      <c r="A110" s="246" t="s">
        <v>1132</v>
      </c>
      <c r="B110" s="275"/>
      <c r="C110" s="276" t="s">
        <v>465</v>
      </c>
      <c r="D110" s="275"/>
      <c r="E110" s="277"/>
      <c r="F110" s="278"/>
      <c r="G110" s="275"/>
      <c r="H110" s="275"/>
      <c r="I110" s="275"/>
      <c r="J110" s="277"/>
      <c r="K110" s="279"/>
      <c r="L110" s="280"/>
      <c r="M110" s="281"/>
      <c r="N110" s="282"/>
      <c r="O110" s="273"/>
      <c r="P110" s="275"/>
      <c r="Q110" s="276"/>
      <c r="R110" s="275"/>
      <c r="S110" s="275"/>
      <c r="T110" s="275"/>
    </row>
    <row r="111" spans="1:20" ht="12" customHeight="1">
      <c r="A111" s="246" t="s">
        <v>1132</v>
      </c>
      <c r="B111" s="275"/>
      <c r="C111" s="276" t="s">
        <v>307</v>
      </c>
      <c r="D111" s="275"/>
      <c r="E111" s="277"/>
      <c r="F111" s="278"/>
      <c r="G111" s="275"/>
      <c r="H111" s="275"/>
      <c r="I111" s="275"/>
      <c r="J111" s="277"/>
      <c r="K111" s="279"/>
      <c r="L111" s="280"/>
      <c r="M111" s="281"/>
      <c r="N111" s="282"/>
      <c r="O111" s="273"/>
      <c r="P111" s="275"/>
      <c r="Q111" s="276"/>
      <c r="R111" s="275"/>
      <c r="S111" s="275"/>
      <c r="T111" s="275"/>
    </row>
    <row r="112" spans="1:20" ht="12" customHeight="1">
      <c r="A112" s="246" t="s">
        <v>1132</v>
      </c>
      <c r="B112" s="275"/>
      <c r="C112" s="276" t="s">
        <v>1943</v>
      </c>
      <c r="D112" s="275"/>
      <c r="E112" s="277"/>
      <c r="F112" s="278"/>
      <c r="G112" s="275"/>
      <c r="H112" s="275"/>
      <c r="I112" s="275"/>
      <c r="J112" s="277"/>
      <c r="K112" s="279"/>
      <c r="L112" s="280"/>
      <c r="M112" s="281"/>
      <c r="N112" s="282"/>
      <c r="O112" s="273"/>
      <c r="P112" s="275"/>
      <c r="Q112" s="276"/>
      <c r="R112" s="275"/>
      <c r="S112" s="275"/>
      <c r="T112" s="275"/>
    </row>
    <row r="113" spans="1:20" ht="12" customHeight="1">
      <c r="A113" s="246" t="s">
        <v>1132</v>
      </c>
      <c r="B113" s="275"/>
      <c r="C113" s="276" t="s">
        <v>376</v>
      </c>
      <c r="D113" s="275"/>
      <c r="E113" s="277"/>
      <c r="F113" s="278"/>
      <c r="G113" s="275"/>
      <c r="H113" s="275"/>
      <c r="I113" s="275"/>
      <c r="J113" s="277"/>
      <c r="K113" s="279"/>
      <c r="L113" s="280"/>
      <c r="M113" s="281"/>
      <c r="N113" s="282"/>
      <c r="O113" s="273"/>
      <c r="P113" s="275"/>
      <c r="Q113" s="276"/>
      <c r="R113" s="275"/>
      <c r="S113" s="275"/>
      <c r="T113" s="275"/>
    </row>
    <row r="114" spans="1:20" ht="12" customHeight="1">
      <c r="A114" s="246" t="s">
        <v>1132</v>
      </c>
      <c r="B114" s="275"/>
      <c r="C114" s="276" t="s">
        <v>1944</v>
      </c>
      <c r="D114" s="275"/>
      <c r="E114" s="277"/>
      <c r="F114" s="278"/>
      <c r="G114" s="275"/>
      <c r="H114" s="275"/>
      <c r="I114" s="275"/>
      <c r="J114" s="277"/>
      <c r="K114" s="279"/>
      <c r="L114" s="280"/>
      <c r="M114" s="281"/>
      <c r="N114" s="282"/>
      <c r="O114" s="273"/>
      <c r="P114" s="275"/>
      <c r="Q114" s="276"/>
      <c r="R114" s="275"/>
      <c r="S114" s="275"/>
      <c r="T114" s="275"/>
    </row>
    <row r="115" spans="1:20" ht="12" customHeight="1">
      <c r="A115" s="246" t="s">
        <v>1132</v>
      </c>
      <c r="B115" s="275"/>
      <c r="C115" s="276" t="s">
        <v>1781</v>
      </c>
      <c r="D115" s="275"/>
      <c r="E115" s="277"/>
      <c r="F115" s="278"/>
      <c r="G115" s="275"/>
      <c r="H115" s="275"/>
      <c r="I115" s="275"/>
      <c r="J115" s="277"/>
      <c r="K115" s="279"/>
      <c r="L115" s="280"/>
      <c r="M115" s="281"/>
      <c r="N115" s="282"/>
      <c r="O115" s="273"/>
      <c r="P115" s="275"/>
      <c r="Q115" s="276"/>
      <c r="R115" s="275"/>
      <c r="S115" s="275"/>
      <c r="T115" s="275"/>
    </row>
    <row r="116" spans="1:20" ht="12" customHeight="1">
      <c r="A116" s="246" t="s">
        <v>1132</v>
      </c>
      <c r="B116" s="275"/>
      <c r="C116" s="276" t="s">
        <v>1817</v>
      </c>
      <c r="D116" s="275"/>
      <c r="E116" s="277"/>
      <c r="F116" s="278"/>
      <c r="G116" s="275"/>
      <c r="H116" s="275"/>
      <c r="I116" s="275"/>
      <c r="J116" s="277"/>
      <c r="K116" s="279"/>
      <c r="L116" s="280"/>
      <c r="M116" s="281"/>
      <c r="N116" s="282"/>
      <c r="O116" s="273"/>
      <c r="P116" s="275"/>
      <c r="Q116" s="276"/>
      <c r="R116" s="275"/>
      <c r="S116" s="275"/>
      <c r="T116" s="275"/>
    </row>
    <row r="117" spans="1:20" ht="12" customHeight="1">
      <c r="A117" s="246" t="s">
        <v>1132</v>
      </c>
      <c r="B117" s="275"/>
      <c r="C117" s="276" t="s">
        <v>1945</v>
      </c>
      <c r="D117" s="275"/>
      <c r="E117" s="277"/>
      <c r="F117" s="278"/>
      <c r="G117" s="275"/>
      <c r="H117" s="275"/>
      <c r="I117" s="275"/>
      <c r="J117" s="277"/>
      <c r="K117" s="279"/>
      <c r="L117" s="280"/>
      <c r="M117" s="281"/>
      <c r="N117" s="282"/>
      <c r="O117" s="273"/>
      <c r="P117" s="275"/>
      <c r="Q117" s="276"/>
      <c r="R117" s="275"/>
      <c r="S117" s="275"/>
      <c r="T117" s="275"/>
    </row>
    <row r="118" spans="1:20" ht="12" customHeight="1">
      <c r="A118" s="246" t="s">
        <v>1132</v>
      </c>
      <c r="B118" s="275"/>
      <c r="C118" s="276" t="s">
        <v>1946</v>
      </c>
      <c r="D118" s="275"/>
      <c r="E118" s="277"/>
      <c r="F118" s="278"/>
      <c r="G118" s="275"/>
      <c r="H118" s="275"/>
      <c r="I118" s="275"/>
      <c r="J118" s="277"/>
      <c r="K118" s="279"/>
      <c r="L118" s="280"/>
      <c r="M118" s="281"/>
      <c r="N118" s="282"/>
      <c r="O118" s="273"/>
      <c r="P118" s="275"/>
      <c r="Q118" s="276"/>
      <c r="R118" s="275"/>
      <c r="S118" s="275"/>
      <c r="T118" s="275"/>
    </row>
    <row r="119" spans="1:20" ht="12" customHeight="1">
      <c r="A119" s="246" t="s">
        <v>1132</v>
      </c>
      <c r="B119" s="275"/>
      <c r="C119" s="276" t="s">
        <v>304</v>
      </c>
      <c r="D119" s="275"/>
      <c r="E119" s="277"/>
      <c r="F119" s="278"/>
      <c r="G119" s="275"/>
      <c r="H119" s="275"/>
      <c r="I119" s="275"/>
      <c r="J119" s="277"/>
      <c r="K119" s="279"/>
      <c r="L119" s="280"/>
      <c r="M119" s="281"/>
      <c r="N119" s="282"/>
      <c r="O119" s="273"/>
      <c r="P119" s="275"/>
      <c r="Q119" s="276"/>
      <c r="R119" s="275"/>
      <c r="S119" s="275"/>
      <c r="T119" s="275"/>
    </row>
    <row r="120" spans="1:20" ht="12" customHeight="1">
      <c r="A120" s="246" t="s">
        <v>1132</v>
      </c>
      <c r="B120" s="275"/>
      <c r="C120" s="276" t="s">
        <v>1947</v>
      </c>
      <c r="D120" s="275"/>
      <c r="E120" s="277"/>
      <c r="F120" s="278"/>
      <c r="G120" s="275"/>
      <c r="H120" s="275"/>
      <c r="I120" s="275"/>
      <c r="J120" s="277"/>
      <c r="K120" s="279"/>
      <c r="L120" s="280"/>
      <c r="M120" s="281"/>
      <c r="N120" s="282"/>
      <c r="O120" s="273"/>
      <c r="P120" s="275"/>
      <c r="Q120" s="276"/>
      <c r="R120" s="275"/>
      <c r="S120" s="275"/>
      <c r="T120" s="275"/>
    </row>
    <row r="121" spans="1:20" ht="12" customHeight="1">
      <c r="A121" s="246" t="s">
        <v>1132</v>
      </c>
      <c r="B121" s="275"/>
      <c r="C121" s="276" t="s">
        <v>1948</v>
      </c>
      <c r="D121" s="275"/>
      <c r="E121" s="277"/>
      <c r="F121" s="278"/>
      <c r="G121" s="275"/>
      <c r="H121" s="275"/>
      <c r="I121" s="275"/>
      <c r="J121" s="277"/>
      <c r="K121" s="279"/>
      <c r="L121" s="280"/>
      <c r="M121" s="281"/>
      <c r="N121" s="282"/>
      <c r="O121" s="273"/>
      <c r="P121" s="275"/>
      <c r="Q121" s="276"/>
      <c r="R121" s="275"/>
      <c r="S121" s="275"/>
      <c r="T121" s="275"/>
    </row>
    <row r="122" spans="1:20" ht="12" customHeight="1">
      <c r="A122" s="246" t="s">
        <v>1132</v>
      </c>
      <c r="B122" s="275"/>
      <c r="C122" s="276" t="s">
        <v>1949</v>
      </c>
      <c r="D122" s="275"/>
      <c r="E122" s="277"/>
      <c r="F122" s="278"/>
      <c r="G122" s="275"/>
      <c r="H122" s="275"/>
      <c r="I122" s="275"/>
      <c r="J122" s="277"/>
      <c r="K122" s="279"/>
      <c r="L122" s="280"/>
      <c r="M122" s="281"/>
      <c r="N122" s="282"/>
      <c r="O122" s="273"/>
      <c r="P122" s="275"/>
      <c r="Q122" s="276"/>
      <c r="R122" s="275"/>
      <c r="S122" s="275"/>
      <c r="T122" s="275"/>
    </row>
    <row r="123" spans="1:20" ht="12" customHeight="1">
      <c r="A123" s="246" t="s">
        <v>1132</v>
      </c>
      <c r="B123" s="275"/>
      <c r="C123" s="276" t="s">
        <v>1950</v>
      </c>
      <c r="D123" s="275"/>
      <c r="E123" s="277"/>
      <c r="F123" s="278"/>
      <c r="G123" s="275"/>
      <c r="H123" s="275"/>
      <c r="I123" s="275"/>
      <c r="J123" s="277"/>
      <c r="K123" s="279"/>
      <c r="L123" s="280"/>
      <c r="M123" s="281"/>
      <c r="N123" s="282"/>
      <c r="O123" s="273"/>
      <c r="P123" s="275"/>
      <c r="Q123" s="276"/>
      <c r="R123" s="275"/>
      <c r="S123" s="275"/>
      <c r="T123" s="275"/>
    </row>
    <row r="124" spans="1:20" ht="12" customHeight="1">
      <c r="A124" s="246" t="s">
        <v>1132</v>
      </c>
      <c r="B124" s="275"/>
      <c r="C124" s="276" t="s">
        <v>1951</v>
      </c>
      <c r="D124" s="275"/>
      <c r="E124" s="277"/>
      <c r="F124" s="278"/>
      <c r="G124" s="275"/>
      <c r="H124" s="275"/>
      <c r="I124" s="275"/>
      <c r="J124" s="277"/>
      <c r="K124" s="279"/>
      <c r="L124" s="280"/>
      <c r="M124" s="281"/>
      <c r="N124" s="282"/>
      <c r="O124" s="273"/>
      <c r="P124" s="275"/>
      <c r="Q124" s="276"/>
      <c r="R124" s="275"/>
      <c r="S124" s="275"/>
      <c r="T124" s="275"/>
    </row>
    <row r="125" spans="1:20" ht="12" customHeight="1">
      <c r="A125" s="246" t="s">
        <v>1132</v>
      </c>
      <c r="B125" s="275"/>
      <c r="C125" s="276" t="s">
        <v>378</v>
      </c>
      <c r="D125" s="275"/>
      <c r="E125" s="277"/>
      <c r="F125" s="278"/>
      <c r="G125" s="275"/>
      <c r="H125" s="275"/>
      <c r="I125" s="275"/>
      <c r="J125" s="277"/>
      <c r="K125" s="279"/>
      <c r="L125" s="280"/>
      <c r="M125" s="281"/>
      <c r="N125" s="282"/>
      <c r="O125" s="273"/>
      <c r="P125" s="275"/>
      <c r="Q125" s="276"/>
      <c r="R125" s="275"/>
      <c r="S125" s="275"/>
      <c r="T125" s="275"/>
    </row>
    <row r="126" spans="1:20" ht="12" customHeight="1">
      <c r="A126" s="246" t="s">
        <v>1132</v>
      </c>
      <c r="B126" s="275"/>
      <c r="C126" s="276" t="s">
        <v>1952</v>
      </c>
      <c r="D126" s="275"/>
      <c r="E126" s="277"/>
      <c r="F126" s="278"/>
      <c r="G126" s="275"/>
      <c r="H126" s="275"/>
      <c r="I126" s="275"/>
      <c r="J126" s="277"/>
      <c r="K126" s="279"/>
      <c r="L126" s="280"/>
      <c r="M126" s="281"/>
      <c r="N126" s="282"/>
      <c r="O126" s="273"/>
      <c r="P126" s="275"/>
      <c r="Q126" s="276"/>
      <c r="R126" s="275"/>
      <c r="S126" s="275"/>
      <c r="T126" s="275"/>
    </row>
    <row r="127" spans="1:20" ht="12" customHeight="1">
      <c r="A127" s="246" t="s">
        <v>1132</v>
      </c>
      <c r="B127" s="275"/>
      <c r="C127" s="276" t="s">
        <v>1953</v>
      </c>
      <c r="D127" s="275"/>
      <c r="E127" s="277"/>
      <c r="F127" s="278"/>
      <c r="G127" s="275"/>
      <c r="H127" s="275"/>
      <c r="I127" s="275"/>
      <c r="J127" s="277"/>
      <c r="K127" s="279"/>
      <c r="L127" s="280"/>
      <c r="M127" s="281"/>
      <c r="N127" s="282"/>
      <c r="O127" s="273"/>
      <c r="P127" s="275"/>
      <c r="Q127" s="276"/>
      <c r="R127" s="275"/>
      <c r="S127" s="275"/>
      <c r="T127" s="275"/>
    </row>
    <row r="128" spans="1:20" ht="12" customHeight="1">
      <c r="A128" s="246" t="s">
        <v>1132</v>
      </c>
      <c r="B128" s="275"/>
      <c r="C128" s="276" t="s">
        <v>1954</v>
      </c>
      <c r="D128" s="275"/>
      <c r="E128" s="277"/>
      <c r="F128" s="278"/>
      <c r="G128" s="275"/>
      <c r="H128" s="275"/>
      <c r="I128" s="275"/>
      <c r="J128" s="277"/>
      <c r="K128" s="279"/>
      <c r="L128" s="280"/>
      <c r="M128" s="281"/>
      <c r="N128" s="282"/>
      <c r="O128" s="273"/>
      <c r="P128" s="275"/>
      <c r="Q128" s="276"/>
      <c r="R128" s="275"/>
      <c r="S128" s="275"/>
      <c r="T128" s="275"/>
    </row>
    <row r="129" spans="1:20" ht="12" customHeight="1">
      <c r="A129" s="246" t="s">
        <v>1132</v>
      </c>
      <c r="B129" s="275"/>
      <c r="C129" s="276" t="s">
        <v>1955</v>
      </c>
      <c r="D129" s="275"/>
      <c r="E129" s="277"/>
      <c r="F129" s="278"/>
      <c r="G129" s="275"/>
      <c r="H129" s="275"/>
      <c r="I129" s="275"/>
      <c r="J129" s="277"/>
      <c r="K129" s="279"/>
      <c r="L129" s="280"/>
      <c r="M129" s="281"/>
      <c r="N129" s="282"/>
      <c r="O129" s="273"/>
      <c r="P129" s="275"/>
      <c r="Q129" s="276"/>
      <c r="R129" s="275"/>
      <c r="S129" s="275"/>
      <c r="T129" s="275"/>
    </row>
    <row r="130" spans="1:20" ht="12" customHeight="1">
      <c r="A130" s="246" t="s">
        <v>1132</v>
      </c>
      <c r="B130" s="275"/>
      <c r="C130" s="276" t="s">
        <v>1956</v>
      </c>
      <c r="D130" s="275"/>
      <c r="E130" s="277"/>
      <c r="F130" s="278"/>
      <c r="G130" s="275"/>
      <c r="H130" s="275"/>
      <c r="I130" s="275"/>
      <c r="J130" s="277"/>
      <c r="K130" s="279"/>
      <c r="L130" s="280"/>
      <c r="M130" s="281"/>
      <c r="N130" s="282"/>
      <c r="O130" s="273"/>
      <c r="P130" s="275"/>
      <c r="Q130" s="276"/>
      <c r="R130" s="275"/>
      <c r="S130" s="275"/>
      <c r="T130" s="275"/>
    </row>
    <row r="131" spans="1:20" ht="12" customHeight="1">
      <c r="A131" s="246" t="s">
        <v>1132</v>
      </c>
      <c r="B131" s="275"/>
      <c r="C131" s="276" t="s">
        <v>1832</v>
      </c>
      <c r="D131" s="275"/>
      <c r="E131" s="277"/>
      <c r="F131" s="278"/>
      <c r="G131" s="275"/>
      <c r="H131" s="275"/>
      <c r="I131" s="275"/>
      <c r="J131" s="277"/>
      <c r="K131" s="279"/>
      <c r="L131" s="280"/>
      <c r="M131" s="281"/>
      <c r="N131" s="282"/>
      <c r="O131" s="273"/>
      <c r="P131" s="275"/>
      <c r="Q131" s="276"/>
      <c r="R131" s="275"/>
      <c r="S131" s="275"/>
      <c r="T131" s="275"/>
    </row>
    <row r="132" spans="1:20" ht="12" customHeight="1">
      <c r="A132" s="246" t="s">
        <v>1132</v>
      </c>
      <c r="B132" s="275"/>
      <c r="C132" s="276" t="s">
        <v>1957</v>
      </c>
      <c r="D132" s="275"/>
      <c r="E132" s="277"/>
      <c r="F132" s="278"/>
      <c r="G132" s="275"/>
      <c r="H132" s="275"/>
      <c r="I132" s="275"/>
      <c r="J132" s="277"/>
      <c r="K132" s="279"/>
      <c r="L132" s="280"/>
      <c r="M132" s="281"/>
      <c r="N132" s="282"/>
      <c r="O132" s="273"/>
      <c r="P132" s="275"/>
      <c r="Q132" s="276"/>
      <c r="R132" s="275"/>
      <c r="S132" s="275"/>
      <c r="T132" s="275"/>
    </row>
    <row r="133" spans="1:20" ht="12" customHeight="1">
      <c r="A133" s="246" t="s">
        <v>1132</v>
      </c>
      <c r="B133" s="275"/>
      <c r="C133" s="276" t="s">
        <v>1958</v>
      </c>
      <c r="D133" s="275"/>
      <c r="E133" s="277"/>
      <c r="F133" s="278"/>
      <c r="G133" s="275"/>
      <c r="H133" s="275"/>
      <c r="I133" s="275"/>
      <c r="J133" s="277"/>
      <c r="K133" s="279"/>
      <c r="L133" s="280"/>
      <c r="M133" s="281"/>
      <c r="N133" s="282"/>
      <c r="O133" s="273"/>
      <c r="P133" s="275"/>
      <c r="Q133" s="276"/>
      <c r="R133" s="275"/>
      <c r="S133" s="275"/>
      <c r="T133" s="275"/>
    </row>
    <row r="134" spans="1:20" ht="12" customHeight="1">
      <c r="A134" s="246" t="s">
        <v>1132</v>
      </c>
      <c r="B134" s="275"/>
      <c r="C134" s="276" t="s">
        <v>1959</v>
      </c>
      <c r="D134" s="275"/>
      <c r="E134" s="277"/>
      <c r="F134" s="278"/>
      <c r="G134" s="275"/>
      <c r="H134" s="275"/>
      <c r="I134" s="275"/>
      <c r="J134" s="277"/>
      <c r="K134" s="279"/>
      <c r="L134" s="280"/>
      <c r="M134" s="281"/>
      <c r="N134" s="282"/>
      <c r="O134" s="273"/>
      <c r="P134" s="275"/>
      <c r="Q134" s="276"/>
      <c r="R134" s="275"/>
      <c r="S134" s="275"/>
      <c r="T134" s="275"/>
    </row>
    <row r="135" spans="1:20" ht="12" customHeight="1">
      <c r="A135" s="246" t="s">
        <v>1132</v>
      </c>
      <c r="B135" s="275"/>
      <c r="C135" s="276" t="s">
        <v>1025</v>
      </c>
      <c r="D135" s="275"/>
      <c r="E135" s="277"/>
      <c r="F135" s="278"/>
      <c r="G135" s="275"/>
      <c r="H135" s="275"/>
      <c r="I135" s="275"/>
      <c r="J135" s="277"/>
      <c r="K135" s="279"/>
      <c r="L135" s="280"/>
      <c r="M135" s="281"/>
      <c r="N135" s="282"/>
      <c r="O135" s="273"/>
      <c r="P135" s="275"/>
      <c r="Q135" s="276"/>
      <c r="R135" s="275"/>
      <c r="S135" s="275"/>
      <c r="T135" s="275"/>
    </row>
    <row r="136" spans="1:20" ht="12" customHeight="1">
      <c r="A136" s="246" t="s">
        <v>1132</v>
      </c>
      <c r="B136" s="275"/>
      <c r="C136" s="276" t="s">
        <v>1960</v>
      </c>
      <c r="D136" s="275"/>
      <c r="E136" s="277"/>
      <c r="F136" s="278"/>
      <c r="G136" s="275"/>
      <c r="H136" s="275"/>
      <c r="I136" s="275"/>
      <c r="J136" s="277"/>
      <c r="K136" s="279"/>
      <c r="L136" s="280"/>
      <c r="M136" s="281"/>
      <c r="N136" s="282"/>
      <c r="O136" s="273"/>
      <c r="P136" s="275"/>
      <c r="Q136" s="276"/>
      <c r="R136" s="275"/>
      <c r="S136" s="275"/>
      <c r="T136" s="275"/>
    </row>
    <row r="137" spans="1:20" ht="12" customHeight="1">
      <c r="A137" s="246" t="s">
        <v>1132</v>
      </c>
      <c r="B137" s="275"/>
      <c r="C137" s="276" t="s">
        <v>1961</v>
      </c>
      <c r="D137" s="275"/>
      <c r="E137" s="277"/>
      <c r="F137" s="278"/>
      <c r="G137" s="275"/>
      <c r="H137" s="275"/>
      <c r="I137" s="275"/>
      <c r="J137" s="277"/>
      <c r="K137" s="279"/>
      <c r="L137" s="280"/>
      <c r="M137" s="281"/>
      <c r="N137" s="282"/>
      <c r="O137" s="273"/>
      <c r="P137" s="275"/>
      <c r="Q137" s="276"/>
      <c r="R137" s="275"/>
      <c r="S137" s="275"/>
      <c r="T137" s="275"/>
    </row>
    <row r="138" spans="1:20" ht="12" customHeight="1">
      <c r="A138" s="246" t="s">
        <v>1132</v>
      </c>
      <c r="B138" s="275"/>
      <c r="C138" s="276" t="s">
        <v>1962</v>
      </c>
      <c r="D138" s="275"/>
      <c r="E138" s="277"/>
      <c r="F138" s="278"/>
      <c r="G138" s="275"/>
      <c r="H138" s="275"/>
      <c r="I138" s="275"/>
      <c r="J138" s="277"/>
      <c r="K138" s="279"/>
      <c r="L138" s="280"/>
      <c r="M138" s="281"/>
      <c r="N138" s="282"/>
      <c r="O138" s="273"/>
      <c r="P138" s="275"/>
      <c r="Q138" s="276"/>
      <c r="R138" s="275"/>
      <c r="S138" s="275"/>
      <c r="T138" s="275"/>
    </row>
    <row r="139" spans="1:20" ht="12" customHeight="1">
      <c r="A139" s="246" t="s">
        <v>1132</v>
      </c>
      <c r="B139" s="275"/>
      <c r="C139" s="276" t="s">
        <v>1963</v>
      </c>
      <c r="D139" s="275"/>
      <c r="E139" s="277"/>
      <c r="F139" s="278"/>
      <c r="G139" s="275"/>
      <c r="H139" s="275"/>
      <c r="I139" s="275"/>
      <c r="J139" s="277"/>
      <c r="K139" s="279"/>
      <c r="L139" s="280"/>
      <c r="M139" s="281"/>
      <c r="N139" s="282"/>
      <c r="O139" s="273"/>
      <c r="P139" s="275"/>
      <c r="Q139" s="276"/>
      <c r="R139" s="275"/>
      <c r="S139" s="275"/>
      <c r="T139" s="275"/>
    </row>
    <row r="140" spans="1:20" ht="12" customHeight="1">
      <c r="A140" s="246" t="s">
        <v>1132</v>
      </c>
      <c r="B140" s="275"/>
      <c r="C140" s="276" t="s">
        <v>1964</v>
      </c>
      <c r="D140" s="275"/>
      <c r="E140" s="277"/>
      <c r="F140" s="278"/>
      <c r="G140" s="275"/>
      <c r="H140" s="275"/>
      <c r="I140" s="275"/>
      <c r="J140" s="277"/>
      <c r="K140" s="279"/>
      <c r="L140" s="280"/>
      <c r="M140" s="281"/>
      <c r="N140" s="282"/>
      <c r="O140" s="273"/>
      <c r="P140" s="275"/>
      <c r="Q140" s="276"/>
      <c r="R140" s="275"/>
      <c r="S140" s="275"/>
      <c r="T140" s="275"/>
    </row>
    <row r="141" spans="1:20" ht="12" customHeight="1">
      <c r="A141" s="246" t="s">
        <v>1132</v>
      </c>
      <c r="B141" s="275"/>
      <c r="C141" s="276" t="s">
        <v>1965</v>
      </c>
      <c r="D141" s="275"/>
      <c r="E141" s="277"/>
      <c r="F141" s="278"/>
      <c r="G141" s="275"/>
      <c r="H141" s="275"/>
      <c r="I141" s="275"/>
      <c r="J141" s="277"/>
      <c r="K141" s="279"/>
      <c r="L141" s="280"/>
      <c r="M141" s="281"/>
      <c r="N141" s="282"/>
      <c r="O141" s="273"/>
      <c r="P141" s="275"/>
      <c r="Q141" s="276"/>
      <c r="R141" s="275"/>
      <c r="S141" s="275"/>
      <c r="T141" s="275"/>
    </row>
    <row r="142" spans="1:20" ht="12" customHeight="1">
      <c r="A142" s="246" t="s">
        <v>1132</v>
      </c>
      <c r="B142" s="275"/>
      <c r="C142" s="276" t="s">
        <v>1966</v>
      </c>
      <c r="D142" s="275"/>
      <c r="E142" s="277"/>
      <c r="F142" s="278"/>
      <c r="G142" s="275"/>
      <c r="H142" s="275"/>
      <c r="I142" s="275"/>
      <c r="J142" s="277"/>
      <c r="K142" s="279"/>
      <c r="L142" s="280"/>
      <c r="M142" s="281"/>
      <c r="N142" s="282"/>
      <c r="O142" s="273"/>
      <c r="P142" s="275"/>
      <c r="Q142" s="276"/>
      <c r="R142" s="275"/>
      <c r="S142" s="275"/>
      <c r="T142" s="275"/>
    </row>
    <row r="143" spans="1:20" ht="12" customHeight="1">
      <c r="A143" s="246" t="s">
        <v>1132</v>
      </c>
      <c r="B143" s="275"/>
      <c r="C143" s="276" t="s">
        <v>1967</v>
      </c>
      <c r="D143" s="275"/>
      <c r="E143" s="277"/>
      <c r="F143" s="278"/>
      <c r="G143" s="275"/>
      <c r="H143" s="275"/>
      <c r="I143" s="275"/>
      <c r="J143" s="277"/>
      <c r="K143" s="279"/>
      <c r="L143" s="280"/>
      <c r="M143" s="281"/>
      <c r="N143" s="282"/>
      <c r="O143" s="273"/>
      <c r="P143" s="275"/>
      <c r="Q143" s="276"/>
      <c r="R143" s="275"/>
      <c r="S143" s="275"/>
      <c r="T143" s="275"/>
    </row>
  </sheetData>
  <conditionalFormatting sqref="A3:A143">
    <cfRule type="cellIs" dxfId="31" priority="1" operator="equal">
      <formula>"N"</formula>
    </cfRule>
    <cfRule type="cellIs" dxfId="30" priority="2" operator="equal">
      <formula>"Y"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82"/>
  <sheetViews>
    <sheetView showGridLines="0" workbookViewId="0">
      <pane xSplit="2" ySplit="2" topLeftCell="C3" activePane="bottomRight" state="frozen"/>
      <selection pane="topRight" activeCell="B1" sqref="B1"/>
      <selection pane="bottomLeft" activeCell="A2" sqref="A2"/>
      <selection pane="bottomRight" activeCell="C3" sqref="C3"/>
    </sheetView>
  </sheetViews>
  <sheetFormatPr defaultRowHeight="15"/>
  <cols>
    <col min="1" max="1" width="2.85546875" customWidth="1"/>
    <col min="2" max="2" width="18.7109375" bestFit="1" customWidth="1"/>
    <col min="3" max="3" width="5.7109375" bestFit="1" customWidth="1"/>
    <col min="4" max="4" width="5.7109375" customWidth="1"/>
    <col min="5" max="8" width="5.7109375" bestFit="1" customWidth="1"/>
  </cols>
  <sheetData>
    <row r="2" spans="2:8" ht="132" customHeight="1">
      <c r="B2" s="53"/>
      <c r="C2" s="341" t="s">
        <v>1968</v>
      </c>
      <c r="D2" s="341" t="s">
        <v>1969</v>
      </c>
      <c r="E2" s="341" t="s">
        <v>1970</v>
      </c>
      <c r="F2" s="341" t="s">
        <v>1971</v>
      </c>
      <c r="G2" s="341" t="s">
        <v>1972</v>
      </c>
      <c r="H2" s="341" t="s">
        <v>1973</v>
      </c>
    </row>
    <row r="3" spans="2:8">
      <c r="B3" s="53" t="s">
        <v>537</v>
      </c>
      <c r="C3" s="84"/>
      <c r="D3" s="39">
        <v>87</v>
      </c>
      <c r="E3" s="39">
        <v>74</v>
      </c>
      <c r="F3" s="342">
        <v>110</v>
      </c>
      <c r="G3" s="343">
        <v>311</v>
      </c>
      <c r="H3" s="39">
        <v>17</v>
      </c>
    </row>
    <row r="4" spans="2:8">
      <c r="B4" s="53" t="s">
        <v>539</v>
      </c>
      <c r="C4" s="84"/>
      <c r="D4" s="39" t="s">
        <v>626</v>
      </c>
      <c r="E4" s="39" t="s">
        <v>626</v>
      </c>
      <c r="F4" s="343" t="s">
        <v>626</v>
      </c>
      <c r="G4" s="343" t="s">
        <v>626</v>
      </c>
      <c r="H4" s="39">
        <v>154</v>
      </c>
    </row>
    <row r="5" spans="2:8">
      <c r="B5" s="53" t="s">
        <v>540</v>
      </c>
      <c r="C5" s="84"/>
      <c r="D5" s="39">
        <v>60</v>
      </c>
      <c r="E5" s="39">
        <v>64</v>
      </c>
      <c r="F5" s="342">
        <v>110</v>
      </c>
      <c r="G5" s="343">
        <v>315</v>
      </c>
      <c r="H5" s="39">
        <v>3</v>
      </c>
    </row>
    <row r="6" spans="2:8">
      <c r="B6" s="53" t="s">
        <v>542</v>
      </c>
      <c r="C6" s="84"/>
      <c r="D6" s="39" t="s">
        <v>626</v>
      </c>
      <c r="E6" s="39" t="s">
        <v>626</v>
      </c>
      <c r="F6" s="343" t="s">
        <v>626</v>
      </c>
      <c r="G6" s="343" t="s">
        <v>626</v>
      </c>
      <c r="H6" s="39">
        <v>8</v>
      </c>
    </row>
    <row r="7" spans="2:8">
      <c r="B7" s="53" t="s">
        <v>562</v>
      </c>
      <c r="C7" s="84"/>
      <c r="D7" s="39">
        <v>105</v>
      </c>
      <c r="E7" s="342">
        <v>235</v>
      </c>
      <c r="F7" s="342">
        <v>235</v>
      </c>
      <c r="G7" s="39" t="s">
        <v>626</v>
      </c>
      <c r="H7" s="39">
        <v>0</v>
      </c>
    </row>
    <row r="8" spans="2:8">
      <c r="B8" s="53" t="s">
        <v>543</v>
      </c>
      <c r="C8" s="84"/>
      <c r="D8" s="343">
        <v>207</v>
      </c>
      <c r="E8" s="39">
        <v>114</v>
      </c>
      <c r="F8" s="342">
        <v>200</v>
      </c>
      <c r="G8" s="39">
        <v>0</v>
      </c>
      <c r="H8" s="39">
        <v>0</v>
      </c>
    </row>
    <row r="9" spans="2:8">
      <c r="B9" s="53" t="s">
        <v>309</v>
      </c>
      <c r="C9" s="84"/>
      <c r="D9" s="343">
        <v>300</v>
      </c>
      <c r="E9" s="342">
        <v>235</v>
      </c>
      <c r="F9" s="342">
        <v>235</v>
      </c>
      <c r="G9" s="39" t="s">
        <v>626</v>
      </c>
      <c r="H9" s="39">
        <v>90</v>
      </c>
    </row>
    <row r="10" spans="2:8">
      <c r="B10" s="53" t="s">
        <v>544</v>
      </c>
      <c r="C10" s="84"/>
      <c r="D10" s="343" t="s">
        <v>626</v>
      </c>
      <c r="E10" s="39" t="s">
        <v>626</v>
      </c>
      <c r="F10" s="39" t="s">
        <v>626</v>
      </c>
      <c r="G10" s="39" t="s">
        <v>626</v>
      </c>
      <c r="H10" s="39">
        <v>0</v>
      </c>
    </row>
    <row r="11" spans="2:8">
      <c r="B11" s="53" t="s">
        <v>1974</v>
      </c>
      <c r="C11" s="84"/>
      <c r="D11" s="39">
        <v>0</v>
      </c>
      <c r="E11" s="39">
        <v>142</v>
      </c>
      <c r="F11" s="39">
        <v>142</v>
      </c>
      <c r="G11" s="39">
        <v>0</v>
      </c>
      <c r="H11" s="39">
        <v>0</v>
      </c>
    </row>
    <row r="12" spans="2:8">
      <c r="B12" s="53" t="s">
        <v>627</v>
      </c>
      <c r="C12" s="84"/>
      <c r="D12" s="39">
        <v>0</v>
      </c>
      <c r="E12" s="39">
        <v>1</v>
      </c>
      <c r="F12" s="39">
        <v>0</v>
      </c>
      <c r="G12" s="39">
        <v>0</v>
      </c>
      <c r="H12" s="39">
        <v>0</v>
      </c>
    </row>
    <row r="13" spans="2:8">
      <c r="B13" s="53" t="s">
        <v>546</v>
      </c>
      <c r="C13" s="84"/>
      <c r="D13" s="39">
        <v>0</v>
      </c>
      <c r="E13" s="39">
        <v>82</v>
      </c>
      <c r="F13" s="39">
        <v>1</v>
      </c>
      <c r="G13" s="39">
        <v>0</v>
      </c>
      <c r="H13" s="39">
        <v>0</v>
      </c>
    </row>
    <row r="14" spans="2:8">
      <c r="B14" s="53" t="s">
        <v>547</v>
      </c>
      <c r="C14" s="84"/>
      <c r="D14" s="39">
        <v>0</v>
      </c>
      <c r="E14" s="39">
        <v>100</v>
      </c>
      <c r="F14" s="39">
        <v>1</v>
      </c>
      <c r="G14" s="39">
        <v>32</v>
      </c>
      <c r="H14" s="39">
        <v>0</v>
      </c>
    </row>
    <row r="15" spans="2:8">
      <c r="B15" s="53" t="s">
        <v>1975</v>
      </c>
      <c r="C15" s="84"/>
      <c r="D15" s="39">
        <v>0</v>
      </c>
      <c r="E15" s="39">
        <v>108</v>
      </c>
      <c r="F15" s="39">
        <v>110</v>
      </c>
      <c r="G15" s="39">
        <v>0</v>
      </c>
      <c r="H15" s="39">
        <v>0</v>
      </c>
    </row>
    <row r="16" spans="2:8">
      <c r="B16" s="53" t="s">
        <v>1976</v>
      </c>
      <c r="C16" s="84"/>
      <c r="D16" s="39" t="s">
        <v>626</v>
      </c>
      <c r="E16" s="39" t="s">
        <v>626</v>
      </c>
      <c r="F16" s="39" t="s">
        <v>626</v>
      </c>
      <c r="G16" s="343">
        <v>280</v>
      </c>
      <c r="H16" s="39">
        <v>115</v>
      </c>
    </row>
    <row r="17" spans="2:8">
      <c r="B17" s="53" t="s">
        <v>1977</v>
      </c>
      <c r="C17" s="84"/>
      <c r="D17" s="39">
        <v>27</v>
      </c>
      <c r="E17" s="39">
        <v>113</v>
      </c>
      <c r="F17" s="39">
        <v>108</v>
      </c>
      <c r="G17" s="39">
        <v>0</v>
      </c>
      <c r="H17" s="39">
        <v>0</v>
      </c>
    </row>
    <row r="18" spans="2:8">
      <c r="B18" s="53" t="s">
        <v>563</v>
      </c>
      <c r="C18" s="84"/>
      <c r="D18" s="39">
        <v>220</v>
      </c>
      <c r="E18" s="39">
        <v>220</v>
      </c>
      <c r="F18" s="39">
        <v>220</v>
      </c>
      <c r="G18" s="39" t="s">
        <v>626</v>
      </c>
      <c r="H18" s="39">
        <v>99</v>
      </c>
    </row>
    <row r="19" spans="2:8">
      <c r="B19" s="53" t="s">
        <v>1978</v>
      </c>
      <c r="C19" s="84"/>
      <c r="D19" s="39">
        <v>0</v>
      </c>
      <c r="E19" s="39">
        <v>1</v>
      </c>
      <c r="F19" s="39">
        <v>0</v>
      </c>
      <c r="G19" s="39">
        <v>0</v>
      </c>
      <c r="H19" s="39">
        <v>0</v>
      </c>
    </row>
    <row r="20" spans="2:8">
      <c r="B20" s="53" t="s">
        <v>1979</v>
      </c>
      <c r="C20" s="84"/>
      <c r="D20" s="39">
        <v>95</v>
      </c>
      <c r="E20" s="39">
        <v>100</v>
      </c>
      <c r="F20" s="39">
        <v>100</v>
      </c>
      <c r="G20" s="39">
        <v>95</v>
      </c>
      <c r="H20" s="39">
        <v>95</v>
      </c>
    </row>
    <row r="21" spans="2:8">
      <c r="B21" s="53" t="s">
        <v>310</v>
      </c>
      <c r="C21" s="84"/>
      <c r="D21" s="343">
        <v>300</v>
      </c>
      <c r="E21" s="342">
        <v>235</v>
      </c>
      <c r="F21" s="342">
        <v>235</v>
      </c>
      <c r="G21" s="39" t="s">
        <v>626</v>
      </c>
      <c r="H21" s="39">
        <v>7</v>
      </c>
    </row>
    <row r="22" spans="2:8">
      <c r="B22" s="53" t="s">
        <v>1980</v>
      </c>
      <c r="C22" s="84"/>
      <c r="D22" s="39">
        <v>0</v>
      </c>
      <c r="E22" s="39">
        <v>100</v>
      </c>
      <c r="F22" s="39">
        <v>100</v>
      </c>
      <c r="G22" s="39">
        <v>0</v>
      </c>
      <c r="H22" s="39">
        <v>0</v>
      </c>
    </row>
    <row r="23" spans="2:8">
      <c r="B23" s="53" t="s">
        <v>1981</v>
      </c>
      <c r="C23" s="84"/>
      <c r="D23" s="39">
        <v>100</v>
      </c>
      <c r="E23" s="39">
        <v>100</v>
      </c>
      <c r="F23" s="39">
        <v>100</v>
      </c>
      <c r="G23" s="39">
        <v>100</v>
      </c>
      <c r="H23" s="39">
        <v>100</v>
      </c>
    </row>
    <row r="24" spans="2:8">
      <c r="B24" s="53" t="s">
        <v>548</v>
      </c>
      <c r="C24" s="84"/>
      <c r="D24" s="39">
        <v>155</v>
      </c>
      <c r="E24" s="39">
        <v>145</v>
      </c>
      <c r="F24" s="39">
        <v>145</v>
      </c>
      <c r="G24" s="343">
        <v>269</v>
      </c>
      <c r="H24" s="39">
        <v>140</v>
      </c>
    </row>
    <row r="25" spans="2:8">
      <c r="B25" s="53" t="s">
        <v>549</v>
      </c>
      <c r="C25" s="84"/>
      <c r="D25" s="39" t="s">
        <v>626</v>
      </c>
      <c r="E25" s="39" t="s">
        <v>626</v>
      </c>
      <c r="F25" s="39" t="s">
        <v>626</v>
      </c>
      <c r="G25" s="343">
        <v>10</v>
      </c>
      <c r="H25" s="39">
        <v>10</v>
      </c>
    </row>
    <row r="26" spans="2:8">
      <c r="B26" s="53" t="s">
        <v>564</v>
      </c>
      <c r="C26" s="84"/>
      <c r="D26" s="39">
        <v>28</v>
      </c>
      <c r="E26" s="39">
        <v>213</v>
      </c>
      <c r="F26" s="39">
        <v>178</v>
      </c>
      <c r="G26" s="39" t="s">
        <v>626</v>
      </c>
      <c r="H26" s="39">
        <v>0</v>
      </c>
    </row>
    <row r="27" spans="2:8">
      <c r="B27" s="53" t="s">
        <v>550</v>
      </c>
      <c r="C27" s="84"/>
      <c r="D27" s="39">
        <v>193</v>
      </c>
      <c r="E27" s="342">
        <v>75</v>
      </c>
      <c r="F27" s="342">
        <v>75</v>
      </c>
      <c r="G27" s="343">
        <v>300</v>
      </c>
      <c r="H27" s="39">
        <v>140</v>
      </c>
    </row>
    <row r="28" spans="2:8">
      <c r="B28" s="53" t="s">
        <v>551</v>
      </c>
      <c r="C28" s="84"/>
      <c r="D28" s="39" t="s">
        <v>626</v>
      </c>
      <c r="E28" s="343" t="s">
        <v>626</v>
      </c>
      <c r="F28" s="39" t="s">
        <v>626</v>
      </c>
      <c r="G28" s="343">
        <v>265</v>
      </c>
      <c r="H28" s="39">
        <v>190</v>
      </c>
    </row>
    <row r="29" spans="2:8">
      <c r="B29" s="53" t="s">
        <v>1982</v>
      </c>
      <c r="C29" s="84"/>
      <c r="D29" s="39">
        <v>0</v>
      </c>
      <c r="E29" s="343">
        <v>0</v>
      </c>
      <c r="F29" s="39">
        <v>1</v>
      </c>
      <c r="G29" s="343">
        <v>0</v>
      </c>
      <c r="H29" s="39">
        <v>0</v>
      </c>
    </row>
    <row r="30" spans="2:8">
      <c r="B30" s="53" t="s">
        <v>552</v>
      </c>
      <c r="C30" s="84"/>
      <c r="D30" s="39" t="s">
        <v>626</v>
      </c>
      <c r="E30" s="343" t="s">
        <v>626</v>
      </c>
      <c r="F30" s="39" t="s">
        <v>626</v>
      </c>
      <c r="G30" s="39">
        <v>252</v>
      </c>
      <c r="H30" s="39" t="s">
        <v>626</v>
      </c>
    </row>
    <row r="31" spans="2:8">
      <c r="B31" s="53" t="s">
        <v>1983</v>
      </c>
      <c r="C31" s="84"/>
      <c r="D31" s="39">
        <v>0</v>
      </c>
      <c r="E31" s="39">
        <v>1</v>
      </c>
      <c r="F31" s="39">
        <v>0</v>
      </c>
      <c r="G31" s="39">
        <v>0</v>
      </c>
      <c r="H31" s="39">
        <v>0</v>
      </c>
    </row>
    <row r="32" spans="2:8">
      <c r="B32" s="53" t="s">
        <v>596</v>
      </c>
      <c r="C32" s="84"/>
      <c r="D32" s="39" t="s">
        <v>626</v>
      </c>
      <c r="E32" s="39" t="s">
        <v>626</v>
      </c>
      <c r="F32" s="39" t="s">
        <v>626</v>
      </c>
      <c r="G32" s="343">
        <v>253</v>
      </c>
      <c r="H32" s="39" t="s">
        <v>626</v>
      </c>
    </row>
    <row r="33" spans="2:8">
      <c r="B33" s="53" t="s">
        <v>1984</v>
      </c>
      <c r="C33" s="84"/>
      <c r="D33" s="39">
        <v>0</v>
      </c>
      <c r="E33" s="39">
        <v>0</v>
      </c>
      <c r="F33" s="39">
        <v>2</v>
      </c>
      <c r="G33" s="343">
        <v>0</v>
      </c>
      <c r="H33" s="39">
        <v>0</v>
      </c>
    </row>
    <row r="34" spans="2:8">
      <c r="B34" s="53" t="s">
        <v>1985</v>
      </c>
      <c r="C34" s="84"/>
      <c r="D34" s="39">
        <v>0</v>
      </c>
      <c r="E34" s="39">
        <v>100</v>
      </c>
      <c r="F34" s="39">
        <v>100</v>
      </c>
      <c r="G34" s="39">
        <v>0</v>
      </c>
      <c r="H34" s="39">
        <v>0</v>
      </c>
    </row>
    <row r="35" spans="2:8">
      <c r="B35" s="53" t="s">
        <v>1986</v>
      </c>
      <c r="C35" s="84"/>
      <c r="D35" s="39">
        <v>0</v>
      </c>
      <c r="E35" s="39">
        <v>1</v>
      </c>
      <c r="F35" s="39">
        <v>0</v>
      </c>
      <c r="G35" s="39">
        <v>0</v>
      </c>
      <c r="H35" s="39">
        <v>0</v>
      </c>
    </row>
    <row r="36" spans="2:8">
      <c r="B36" s="53" t="s">
        <v>1987</v>
      </c>
      <c r="C36" s="84"/>
      <c r="D36" s="39">
        <v>0</v>
      </c>
      <c r="E36" s="39">
        <v>25</v>
      </c>
      <c r="F36" s="39">
        <v>25</v>
      </c>
      <c r="G36" s="39">
        <v>0</v>
      </c>
      <c r="H36" s="39">
        <v>0</v>
      </c>
    </row>
    <row r="37" spans="2:8">
      <c r="B37" s="53" t="s">
        <v>1988</v>
      </c>
      <c r="C37" s="84"/>
      <c r="D37" s="39">
        <v>0</v>
      </c>
      <c r="E37" s="39">
        <v>1</v>
      </c>
      <c r="F37" s="39">
        <v>0</v>
      </c>
      <c r="G37" s="39">
        <v>0</v>
      </c>
      <c r="H37" s="39">
        <v>0</v>
      </c>
    </row>
    <row r="38" spans="2:8">
      <c r="B38" s="53" t="s">
        <v>315</v>
      </c>
      <c r="C38" s="84"/>
      <c r="D38" s="39">
        <v>114</v>
      </c>
      <c r="E38" s="39">
        <v>80</v>
      </c>
      <c r="F38" s="39">
        <v>196</v>
      </c>
      <c r="G38" s="39">
        <v>0</v>
      </c>
      <c r="H38" s="39">
        <v>0</v>
      </c>
    </row>
    <row r="39" spans="2:8">
      <c r="B39" s="53" t="s">
        <v>1989</v>
      </c>
      <c r="C39" s="84"/>
      <c r="D39" s="39">
        <v>0</v>
      </c>
      <c r="E39" s="39">
        <v>1</v>
      </c>
      <c r="F39" s="39">
        <v>0</v>
      </c>
      <c r="G39" s="39">
        <v>0</v>
      </c>
      <c r="H39" s="39">
        <v>0</v>
      </c>
    </row>
    <row r="40" spans="2:8">
      <c r="B40" s="53" t="s">
        <v>597</v>
      </c>
      <c r="C40" s="84"/>
      <c r="D40" s="39" t="s">
        <v>626</v>
      </c>
      <c r="E40" s="39" t="s">
        <v>626</v>
      </c>
      <c r="F40" s="39" t="s">
        <v>626</v>
      </c>
      <c r="G40" s="39">
        <v>200</v>
      </c>
      <c r="H40" s="39" t="s">
        <v>626</v>
      </c>
    </row>
    <row r="41" spans="2:8">
      <c r="B41" s="53" t="s">
        <v>1990</v>
      </c>
      <c r="C41" s="84"/>
      <c r="D41" s="39">
        <v>0</v>
      </c>
      <c r="E41" s="39">
        <v>200</v>
      </c>
      <c r="F41" s="39">
        <v>54</v>
      </c>
      <c r="G41" s="39">
        <v>0</v>
      </c>
      <c r="H41" s="39">
        <v>0</v>
      </c>
    </row>
    <row r="42" spans="2:8">
      <c r="B42" s="53" t="s">
        <v>1991</v>
      </c>
      <c r="C42" s="84"/>
      <c r="D42" s="39">
        <v>0</v>
      </c>
      <c r="E42" s="39">
        <v>124</v>
      </c>
      <c r="F42" s="39">
        <v>169</v>
      </c>
      <c r="G42" s="39">
        <v>0</v>
      </c>
      <c r="H42" s="39">
        <v>0</v>
      </c>
    </row>
    <row r="43" spans="2:8">
      <c r="B43" s="53" t="s">
        <v>598</v>
      </c>
      <c r="C43" s="84"/>
      <c r="D43" s="39">
        <v>0</v>
      </c>
      <c r="E43" s="39" t="s">
        <v>626</v>
      </c>
      <c r="F43" s="39" t="s">
        <v>626</v>
      </c>
      <c r="G43" s="343">
        <v>300</v>
      </c>
      <c r="H43" s="39" t="s">
        <v>626</v>
      </c>
    </row>
    <row r="44" spans="2:8">
      <c r="B44" s="53" t="s">
        <v>565</v>
      </c>
      <c r="C44" s="84"/>
      <c r="D44" s="39">
        <v>50</v>
      </c>
      <c r="E44" s="39" t="s">
        <v>626</v>
      </c>
      <c r="F44" s="39" t="s">
        <v>626</v>
      </c>
      <c r="G44" s="39">
        <v>50</v>
      </c>
      <c r="H44" s="39">
        <v>50</v>
      </c>
    </row>
    <row r="45" spans="2:8">
      <c r="B45" s="53" t="s">
        <v>632</v>
      </c>
      <c r="C45" s="84"/>
      <c r="D45" s="39">
        <v>0</v>
      </c>
      <c r="E45" s="39">
        <v>1</v>
      </c>
      <c r="F45" s="39">
        <v>0</v>
      </c>
      <c r="G45" s="39">
        <v>0</v>
      </c>
      <c r="H45" s="39">
        <v>0</v>
      </c>
    </row>
    <row r="46" spans="2:8">
      <c r="B46" s="53" t="s">
        <v>1992</v>
      </c>
      <c r="C46" s="84"/>
      <c r="D46" s="39">
        <v>0</v>
      </c>
      <c r="E46" s="39">
        <v>1</v>
      </c>
      <c r="F46" s="39">
        <v>0</v>
      </c>
      <c r="G46" s="39">
        <v>0</v>
      </c>
      <c r="H46" s="39">
        <v>0</v>
      </c>
    </row>
    <row r="47" spans="2:8">
      <c r="B47" s="53" t="s">
        <v>1993</v>
      </c>
      <c r="C47" s="84"/>
      <c r="D47" s="39">
        <v>0</v>
      </c>
      <c r="E47" s="39">
        <v>1</v>
      </c>
      <c r="F47" s="39">
        <v>0</v>
      </c>
      <c r="G47" s="39">
        <v>0</v>
      </c>
      <c r="H47" s="39">
        <v>0</v>
      </c>
    </row>
    <row r="48" spans="2:8">
      <c r="B48" s="53" t="s">
        <v>1994</v>
      </c>
      <c r="C48" s="84"/>
      <c r="D48" s="39">
        <v>0</v>
      </c>
      <c r="E48" s="39">
        <v>1</v>
      </c>
      <c r="F48" s="39">
        <v>0</v>
      </c>
      <c r="G48" s="39">
        <v>0</v>
      </c>
      <c r="H48" s="39">
        <v>0</v>
      </c>
    </row>
    <row r="49" spans="2:8">
      <c r="B49" s="53" t="s">
        <v>635</v>
      </c>
      <c r="C49" s="84"/>
      <c r="D49" s="39">
        <v>0</v>
      </c>
      <c r="E49" s="39">
        <v>1</v>
      </c>
      <c r="F49" s="39">
        <v>0</v>
      </c>
      <c r="G49" s="39">
        <v>0</v>
      </c>
      <c r="H49" s="39">
        <v>0</v>
      </c>
    </row>
    <row r="50" spans="2:8">
      <c r="B50" s="53" t="s">
        <v>864</v>
      </c>
      <c r="C50" s="84"/>
      <c r="D50" s="39">
        <v>9</v>
      </c>
      <c r="E50" s="342">
        <v>75</v>
      </c>
      <c r="F50" s="342">
        <v>75</v>
      </c>
      <c r="G50" s="343">
        <v>301</v>
      </c>
      <c r="H50" s="39">
        <v>0</v>
      </c>
    </row>
    <row r="51" spans="2:8">
      <c r="B51" s="53" t="s">
        <v>566</v>
      </c>
      <c r="C51" s="84"/>
      <c r="D51" s="39" t="s">
        <v>626</v>
      </c>
      <c r="E51" s="39">
        <v>50</v>
      </c>
      <c r="F51" s="39">
        <v>50</v>
      </c>
      <c r="G51" s="39" t="s">
        <v>626</v>
      </c>
      <c r="H51" s="39">
        <v>0</v>
      </c>
    </row>
    <row r="52" spans="2:8">
      <c r="B52" s="53" t="s">
        <v>571</v>
      </c>
      <c r="C52" s="84"/>
      <c r="D52" s="39" t="s">
        <v>626</v>
      </c>
      <c r="E52" s="39" t="s">
        <v>626</v>
      </c>
      <c r="F52" s="39" t="s">
        <v>626</v>
      </c>
      <c r="G52" s="39">
        <v>180</v>
      </c>
      <c r="H52" s="39" t="s">
        <v>626</v>
      </c>
    </row>
    <row r="53" spans="2:8">
      <c r="B53" s="53" t="s">
        <v>1995</v>
      </c>
      <c r="C53" s="84"/>
      <c r="D53" s="39">
        <v>0</v>
      </c>
      <c r="E53" s="39">
        <v>40</v>
      </c>
      <c r="F53" s="39">
        <v>48</v>
      </c>
      <c r="G53" s="39">
        <v>0</v>
      </c>
      <c r="H53" s="39">
        <v>0</v>
      </c>
    </row>
    <row r="54" spans="2:8">
      <c r="B54" s="53" t="s">
        <v>554</v>
      </c>
      <c r="C54" s="84"/>
      <c r="D54" s="39" t="s">
        <v>626</v>
      </c>
      <c r="E54" s="39" t="s">
        <v>626</v>
      </c>
      <c r="F54" s="39" t="s">
        <v>626</v>
      </c>
      <c r="G54" s="39">
        <v>252</v>
      </c>
      <c r="H54" s="39" t="s">
        <v>626</v>
      </c>
    </row>
    <row r="55" spans="2:8">
      <c r="B55" s="53" t="s">
        <v>1996</v>
      </c>
      <c r="C55" s="84"/>
      <c r="D55" s="39">
        <v>100</v>
      </c>
      <c r="E55" s="39">
        <v>1</v>
      </c>
      <c r="F55" s="39">
        <v>0</v>
      </c>
      <c r="G55" s="39">
        <v>100</v>
      </c>
      <c r="H55" s="39">
        <v>100</v>
      </c>
    </row>
    <row r="56" spans="2:8">
      <c r="B56" s="53" t="s">
        <v>567</v>
      </c>
      <c r="C56" s="84"/>
      <c r="D56" s="343">
        <v>350</v>
      </c>
      <c r="E56" s="342">
        <v>252</v>
      </c>
      <c r="F56" s="39">
        <v>252</v>
      </c>
      <c r="G56" s="39" t="s">
        <v>626</v>
      </c>
      <c r="H56" s="39">
        <v>108</v>
      </c>
    </row>
    <row r="57" spans="2:8">
      <c r="B57" s="53" t="s">
        <v>599</v>
      </c>
      <c r="C57" s="84"/>
      <c r="D57" s="39" t="s">
        <v>626</v>
      </c>
      <c r="E57" s="39" t="s">
        <v>626</v>
      </c>
      <c r="F57" s="39" t="s">
        <v>626</v>
      </c>
      <c r="G57" s="39">
        <v>200</v>
      </c>
      <c r="H57" s="39" t="s">
        <v>626</v>
      </c>
    </row>
    <row r="58" spans="2:8">
      <c r="B58" s="53" t="s">
        <v>555</v>
      </c>
      <c r="C58" s="84"/>
      <c r="D58" s="39">
        <v>129</v>
      </c>
      <c r="E58" s="39">
        <v>130</v>
      </c>
      <c r="F58" s="39">
        <v>140</v>
      </c>
      <c r="G58" s="39">
        <v>252</v>
      </c>
      <c r="H58" s="39">
        <v>136</v>
      </c>
    </row>
    <row r="59" spans="2:8">
      <c r="B59" s="53" t="s">
        <v>639</v>
      </c>
      <c r="C59" s="84"/>
      <c r="D59" s="39">
        <v>0</v>
      </c>
      <c r="E59" s="39">
        <v>1</v>
      </c>
      <c r="F59" s="39">
        <v>0</v>
      </c>
      <c r="G59" s="39">
        <v>0</v>
      </c>
      <c r="H59" s="39">
        <v>0</v>
      </c>
    </row>
    <row r="60" spans="2:8">
      <c r="B60" s="53" t="s">
        <v>1997</v>
      </c>
      <c r="C60" s="84"/>
      <c r="D60" s="39">
        <v>0</v>
      </c>
      <c r="E60" s="39">
        <v>1</v>
      </c>
      <c r="F60" s="39">
        <v>0</v>
      </c>
      <c r="G60" s="39">
        <v>0</v>
      </c>
      <c r="H60" s="39">
        <v>0</v>
      </c>
    </row>
    <row r="61" spans="2:8">
      <c r="B61" s="53" t="s">
        <v>1998</v>
      </c>
      <c r="C61" s="84"/>
      <c r="D61" s="39">
        <v>0</v>
      </c>
      <c r="E61" s="39">
        <v>1</v>
      </c>
      <c r="F61" s="39">
        <v>0</v>
      </c>
      <c r="G61" s="39">
        <v>0</v>
      </c>
      <c r="H61" s="39">
        <v>0</v>
      </c>
    </row>
    <row r="62" spans="2:8">
      <c r="B62" s="53" t="s">
        <v>863</v>
      </c>
      <c r="C62" s="84"/>
      <c r="D62" s="39">
        <v>89</v>
      </c>
      <c r="E62" s="39">
        <v>66</v>
      </c>
      <c r="F62" s="342">
        <v>110</v>
      </c>
      <c r="G62" s="39" t="s">
        <v>626</v>
      </c>
      <c r="H62" s="39">
        <v>2</v>
      </c>
    </row>
    <row r="63" spans="2:8">
      <c r="B63" s="53" t="s">
        <v>1999</v>
      </c>
      <c r="C63" s="84"/>
      <c r="D63" s="39">
        <v>26</v>
      </c>
      <c r="E63" s="39">
        <v>101</v>
      </c>
      <c r="F63" s="39">
        <v>102</v>
      </c>
      <c r="G63" s="39">
        <v>0</v>
      </c>
      <c r="H63" s="39">
        <v>0</v>
      </c>
    </row>
    <row r="64" spans="2:8">
      <c r="B64" s="53" t="s">
        <v>2000</v>
      </c>
      <c r="C64" s="84"/>
      <c r="D64" s="39">
        <v>1</v>
      </c>
      <c r="E64" s="39">
        <v>1</v>
      </c>
      <c r="F64" s="39">
        <v>1</v>
      </c>
      <c r="G64" s="39">
        <v>1</v>
      </c>
      <c r="H64" s="39">
        <v>1</v>
      </c>
    </row>
    <row r="65" spans="2:8">
      <c r="B65" s="53" t="s">
        <v>1722</v>
      </c>
      <c r="C65" s="84"/>
      <c r="D65" s="39">
        <v>104</v>
      </c>
      <c r="E65" s="39">
        <v>160</v>
      </c>
      <c r="F65" s="39">
        <v>185</v>
      </c>
      <c r="G65" s="39" t="s">
        <v>626</v>
      </c>
      <c r="H65" s="39" t="s">
        <v>626</v>
      </c>
    </row>
    <row r="66" spans="2:8">
      <c r="B66" s="53" t="s">
        <v>556</v>
      </c>
      <c r="C66" s="84"/>
      <c r="D66" s="39" t="s">
        <v>626</v>
      </c>
      <c r="E66" s="39" t="s">
        <v>626</v>
      </c>
      <c r="F66" s="39" t="s">
        <v>626</v>
      </c>
      <c r="G66" s="343">
        <v>230</v>
      </c>
      <c r="H66" s="39">
        <v>90</v>
      </c>
    </row>
    <row r="67" spans="2:8">
      <c r="B67" s="53" t="s">
        <v>866</v>
      </c>
      <c r="C67" s="84"/>
      <c r="D67" s="39" t="s">
        <v>626</v>
      </c>
      <c r="E67" s="39" t="s">
        <v>626</v>
      </c>
      <c r="F67" s="39" t="s">
        <v>626</v>
      </c>
      <c r="G67" s="343">
        <v>232</v>
      </c>
      <c r="H67" s="39" t="s">
        <v>626</v>
      </c>
    </row>
    <row r="68" spans="2:8">
      <c r="B68" s="53" t="s">
        <v>574</v>
      </c>
      <c r="C68" s="84"/>
      <c r="D68" s="39" t="s">
        <v>626</v>
      </c>
      <c r="E68" s="39" t="s">
        <v>626</v>
      </c>
      <c r="F68" s="39" t="s">
        <v>626</v>
      </c>
      <c r="G68" s="343">
        <v>19</v>
      </c>
      <c r="H68" s="39" t="s">
        <v>626</v>
      </c>
    </row>
    <row r="69" spans="2:8">
      <c r="B69" s="53" t="s">
        <v>557</v>
      </c>
      <c r="C69" s="84"/>
      <c r="D69" s="39">
        <v>200</v>
      </c>
      <c r="E69" s="39">
        <v>200</v>
      </c>
      <c r="F69" s="39">
        <v>200</v>
      </c>
      <c r="G69" s="39">
        <v>200</v>
      </c>
      <c r="H69" s="39">
        <v>200</v>
      </c>
    </row>
    <row r="70" spans="2:8">
      <c r="B70" s="53" t="s">
        <v>568</v>
      </c>
      <c r="C70" s="84"/>
      <c r="D70" s="39" t="s">
        <v>626</v>
      </c>
      <c r="E70" s="39" t="s">
        <v>626</v>
      </c>
      <c r="F70" s="39" t="s">
        <v>626</v>
      </c>
      <c r="G70" s="39">
        <v>113</v>
      </c>
      <c r="H70" s="39" t="s">
        <v>626</v>
      </c>
    </row>
    <row r="71" spans="2:8">
      <c r="B71" s="53" t="s">
        <v>604</v>
      </c>
      <c r="C71" s="84"/>
      <c r="D71" s="39">
        <v>50</v>
      </c>
      <c r="E71" s="39">
        <v>50</v>
      </c>
      <c r="F71" s="39">
        <v>50</v>
      </c>
      <c r="G71" s="39" t="s">
        <v>626</v>
      </c>
      <c r="H71" s="39" t="s">
        <v>626</v>
      </c>
    </row>
    <row r="72" spans="2:8">
      <c r="B72" s="53" t="s">
        <v>605</v>
      </c>
      <c r="C72" s="84"/>
      <c r="D72" s="343">
        <v>240</v>
      </c>
      <c r="E72" s="342">
        <v>200</v>
      </c>
      <c r="F72" s="342">
        <v>200</v>
      </c>
      <c r="G72" s="39" t="s">
        <v>626</v>
      </c>
      <c r="H72" s="39" t="s">
        <v>626</v>
      </c>
    </row>
    <row r="73" spans="2:8">
      <c r="B73" s="53" t="s">
        <v>606</v>
      </c>
      <c r="C73" s="84"/>
      <c r="D73" s="39">
        <v>50</v>
      </c>
      <c r="E73" s="39">
        <v>50</v>
      </c>
      <c r="F73" s="39">
        <v>50</v>
      </c>
      <c r="G73" s="39" t="s">
        <v>626</v>
      </c>
      <c r="H73" s="39" t="s">
        <v>626</v>
      </c>
    </row>
    <row r="74" spans="2:8">
      <c r="B74" s="53" t="s">
        <v>607</v>
      </c>
      <c r="C74" s="84"/>
      <c r="D74" s="39">
        <v>12</v>
      </c>
      <c r="E74" s="39">
        <v>50</v>
      </c>
      <c r="F74" s="39">
        <v>50</v>
      </c>
      <c r="G74" s="39" t="s">
        <v>626</v>
      </c>
      <c r="H74" s="39" t="s">
        <v>626</v>
      </c>
    </row>
    <row r="75" spans="2:8">
      <c r="B75" s="53" t="s">
        <v>608</v>
      </c>
      <c r="C75" s="84"/>
      <c r="D75" s="39">
        <v>50</v>
      </c>
      <c r="E75" s="39">
        <v>50</v>
      </c>
      <c r="F75" s="39">
        <v>50</v>
      </c>
      <c r="G75" s="39" t="s">
        <v>626</v>
      </c>
      <c r="H75" s="39" t="s">
        <v>626</v>
      </c>
    </row>
    <row r="76" spans="2:8">
      <c r="B76" s="53" t="s">
        <v>558</v>
      </c>
      <c r="C76" s="84"/>
      <c r="D76" s="39">
        <v>154</v>
      </c>
      <c r="E76" s="342">
        <v>200</v>
      </c>
      <c r="F76" s="39">
        <v>100</v>
      </c>
      <c r="G76" s="39">
        <v>101</v>
      </c>
      <c r="H76" s="39">
        <v>100</v>
      </c>
    </row>
    <row r="77" spans="2:8">
      <c r="B77" s="53" t="s">
        <v>2001</v>
      </c>
      <c r="C77" s="84"/>
      <c r="D77" s="39" t="s">
        <v>626</v>
      </c>
      <c r="E77" s="39" t="s">
        <v>626</v>
      </c>
      <c r="F77" s="39" t="s">
        <v>626</v>
      </c>
      <c r="G77" s="343">
        <v>239</v>
      </c>
      <c r="H77" s="39" t="s">
        <v>626</v>
      </c>
    </row>
    <row r="78" spans="2:8">
      <c r="B78" s="53" t="s">
        <v>2002</v>
      </c>
      <c r="C78" s="84"/>
      <c r="D78" s="39">
        <v>0</v>
      </c>
      <c r="E78" s="39">
        <v>76</v>
      </c>
      <c r="F78" s="39">
        <v>130</v>
      </c>
      <c r="G78" s="39">
        <v>0</v>
      </c>
      <c r="H78" s="39">
        <v>0</v>
      </c>
    </row>
    <row r="79" spans="2:8">
      <c r="B79" s="53" t="s">
        <v>559</v>
      </c>
      <c r="C79" s="84"/>
      <c r="D79" s="39" t="s">
        <v>626</v>
      </c>
      <c r="E79" s="39" t="s">
        <v>626</v>
      </c>
      <c r="F79" s="39" t="s">
        <v>626</v>
      </c>
      <c r="G79" s="39" t="s">
        <v>626</v>
      </c>
      <c r="H79" s="39">
        <v>164</v>
      </c>
    </row>
    <row r="80" spans="2:8">
      <c r="B80" s="53" t="s">
        <v>560</v>
      </c>
      <c r="C80" s="84"/>
      <c r="D80" s="39">
        <v>0</v>
      </c>
      <c r="E80" s="39">
        <v>0</v>
      </c>
      <c r="F80" s="342">
        <v>75</v>
      </c>
      <c r="G80" s="39">
        <v>1</v>
      </c>
      <c r="H80" s="39">
        <v>0</v>
      </c>
    </row>
    <row r="81" spans="2:8">
      <c r="B81" s="53" t="s">
        <v>600</v>
      </c>
      <c r="C81" s="84"/>
      <c r="D81" s="39" t="s">
        <v>626</v>
      </c>
      <c r="E81" s="39" t="s">
        <v>626</v>
      </c>
      <c r="F81" s="39" t="s">
        <v>626</v>
      </c>
      <c r="G81" s="343">
        <v>248</v>
      </c>
      <c r="H81" s="39" t="s">
        <v>626</v>
      </c>
    </row>
    <row r="82" spans="2:8">
      <c r="B82" s="53" t="s">
        <v>640</v>
      </c>
      <c r="C82" s="84"/>
      <c r="D82" s="39">
        <v>0</v>
      </c>
      <c r="E82" s="39">
        <v>1</v>
      </c>
      <c r="F82" s="39">
        <v>0</v>
      </c>
      <c r="G82" s="39">
        <v>0</v>
      </c>
      <c r="H82" s="39">
        <v>0</v>
      </c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111"/>
  <sheetViews>
    <sheetView showGridLine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RowHeight="12.75"/>
  <cols>
    <col min="1" max="1" width="2.85546875" style="1" customWidth="1"/>
    <col min="2" max="2" width="3.85546875" style="1" bestFit="1" customWidth="1"/>
    <col min="3" max="3" width="9.85546875" style="1" bestFit="1" customWidth="1"/>
    <col min="4" max="4" width="30" style="1" bestFit="1" customWidth="1"/>
    <col min="5" max="5" width="5" style="1" bestFit="1" customWidth="1"/>
    <col min="6" max="6" width="3.42578125" style="1" bestFit="1" customWidth="1"/>
    <col min="7" max="8" width="3" style="1" customWidth="1"/>
    <col min="9" max="11" width="3.85546875" style="1" bestFit="1" customWidth="1"/>
    <col min="12" max="12" width="4.140625" style="1" bestFit="1" customWidth="1"/>
    <col min="13" max="13" width="4.28515625" style="1" bestFit="1" customWidth="1"/>
    <col min="14" max="14" width="3.7109375" style="1" bestFit="1" customWidth="1"/>
    <col min="15" max="15" width="4.28515625" style="1" bestFit="1" customWidth="1"/>
    <col min="16" max="18" width="5" style="1" bestFit="1" customWidth="1"/>
    <col min="19" max="19" width="4.7109375" style="1" customWidth="1"/>
    <col min="20" max="24" width="3.7109375" style="1" customWidth="1"/>
    <col min="25" max="26" width="3.42578125" style="1" bestFit="1" customWidth="1"/>
    <col min="27" max="27" width="5.28515625" style="1" bestFit="1" customWidth="1"/>
    <col min="28" max="28" width="5" style="1" bestFit="1" customWidth="1"/>
    <col min="29" max="29" width="40" style="1" bestFit="1" customWidth="1"/>
    <col min="30" max="16384" width="9.140625" style="1"/>
  </cols>
  <sheetData>
    <row r="2" spans="2:28" ht="13.5" thickBot="1">
      <c r="T2" s="555" t="s">
        <v>2003</v>
      </c>
      <c r="U2" s="555"/>
      <c r="V2" s="555"/>
      <c r="W2" s="555"/>
      <c r="X2" s="555"/>
    </row>
    <row r="3" spans="2:28" ht="66.75" thickBot="1">
      <c r="C3" s="344" t="s">
        <v>2004</v>
      </c>
      <c r="D3" s="345" t="s">
        <v>439</v>
      </c>
      <c r="E3" s="346" t="s">
        <v>1070</v>
      </c>
      <c r="F3" s="347" t="s">
        <v>1105</v>
      </c>
      <c r="G3" s="347" t="s">
        <v>2005</v>
      </c>
      <c r="H3" s="347" t="s">
        <v>2006</v>
      </c>
      <c r="I3" s="346" t="s">
        <v>803</v>
      </c>
      <c r="J3" s="346" t="s">
        <v>804</v>
      </c>
      <c r="K3" s="346" t="s">
        <v>805</v>
      </c>
      <c r="L3" s="346" t="s">
        <v>806</v>
      </c>
      <c r="M3" s="346" t="s">
        <v>2007</v>
      </c>
      <c r="N3" s="346" t="s">
        <v>808</v>
      </c>
      <c r="O3" s="346" t="s">
        <v>809</v>
      </c>
      <c r="P3" s="346" t="s">
        <v>1071</v>
      </c>
      <c r="Q3" s="347" t="s">
        <v>2008</v>
      </c>
      <c r="R3" s="347" t="s">
        <v>2009</v>
      </c>
      <c r="S3" s="347" t="s">
        <v>1102</v>
      </c>
      <c r="T3" s="347" t="s">
        <v>311</v>
      </c>
      <c r="U3" s="347" t="s">
        <v>334</v>
      </c>
      <c r="V3" s="347" t="s">
        <v>333</v>
      </c>
      <c r="W3" s="347" t="s">
        <v>343</v>
      </c>
      <c r="X3" s="347" t="s">
        <v>417</v>
      </c>
      <c r="Y3" s="347" t="s">
        <v>909</v>
      </c>
      <c r="Z3" s="347" t="s">
        <v>2010</v>
      </c>
      <c r="AA3" s="347" t="s">
        <v>614</v>
      </c>
      <c r="AB3" s="348" t="s">
        <v>2011</v>
      </c>
    </row>
    <row r="4" spans="2:28" ht="13.5" thickBot="1"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</row>
    <row r="5" spans="2:28" ht="13.5" thickBot="1">
      <c r="B5" s="556" t="s">
        <v>2012</v>
      </c>
      <c r="C5" s="349" t="s">
        <v>2013</v>
      </c>
      <c r="D5" s="349" t="s">
        <v>2014</v>
      </c>
      <c r="E5" s="350">
        <v>8</v>
      </c>
      <c r="F5" s="351"/>
      <c r="G5" s="351"/>
      <c r="H5" s="351"/>
      <c r="I5" s="351">
        <v>5</v>
      </c>
      <c r="J5" s="351"/>
      <c r="K5" s="351"/>
      <c r="L5" s="351"/>
      <c r="M5" s="351">
        <v>5</v>
      </c>
      <c r="N5" s="351">
        <v>5</v>
      </c>
      <c r="O5" s="351"/>
      <c r="P5" s="351">
        <v>15</v>
      </c>
      <c r="Q5" s="351">
        <v>15</v>
      </c>
      <c r="R5" s="351">
        <v>15</v>
      </c>
      <c r="S5" s="351"/>
      <c r="T5" s="351"/>
      <c r="U5" s="351"/>
      <c r="V5" s="351"/>
      <c r="W5" s="351">
        <v>3</v>
      </c>
      <c r="X5" s="351">
        <v>3</v>
      </c>
      <c r="Y5" s="351"/>
      <c r="Z5" s="351"/>
      <c r="AA5" s="351"/>
      <c r="AB5" s="352">
        <v>0.1</v>
      </c>
    </row>
    <row r="6" spans="2:28" ht="13.5" thickBot="1">
      <c r="B6" s="556"/>
      <c r="C6" s="353" t="s">
        <v>2015</v>
      </c>
      <c r="D6" s="353" t="s">
        <v>2016</v>
      </c>
      <c r="E6" s="354">
        <v>18</v>
      </c>
      <c r="F6" s="355"/>
      <c r="G6" s="355"/>
      <c r="H6" s="355"/>
      <c r="I6" s="355">
        <v>9</v>
      </c>
      <c r="J6" s="355">
        <v>14</v>
      </c>
      <c r="K6" s="355">
        <v>13</v>
      </c>
      <c r="L6" s="355">
        <v>9</v>
      </c>
      <c r="M6" s="355">
        <v>6</v>
      </c>
      <c r="N6" s="355">
        <v>9</v>
      </c>
      <c r="O6" s="355">
        <v>13</v>
      </c>
      <c r="P6" s="355">
        <v>52</v>
      </c>
      <c r="Q6" s="355">
        <v>51</v>
      </c>
      <c r="R6" s="355"/>
      <c r="S6" s="355"/>
      <c r="T6" s="355">
        <v>8</v>
      </c>
      <c r="U6" s="355">
        <v>8</v>
      </c>
      <c r="V6" s="355">
        <v>9</v>
      </c>
      <c r="W6" s="355">
        <v>8</v>
      </c>
      <c r="X6" s="355">
        <v>6</v>
      </c>
      <c r="Y6" s="355">
        <v>1</v>
      </c>
      <c r="Z6" s="355">
        <v>2</v>
      </c>
      <c r="AA6" s="355"/>
      <c r="AB6" s="356">
        <v>0.8</v>
      </c>
    </row>
    <row r="7" spans="2:28" ht="13.5" thickBot="1">
      <c r="B7" s="556"/>
      <c r="C7" s="353" t="s">
        <v>2017</v>
      </c>
      <c r="D7" s="353" t="s">
        <v>2018</v>
      </c>
      <c r="E7" s="354">
        <v>5</v>
      </c>
      <c r="F7" s="355"/>
      <c r="G7" s="355"/>
      <c r="H7" s="355"/>
      <c r="I7" s="355"/>
      <c r="J7" s="355"/>
      <c r="K7" s="355">
        <v>4</v>
      </c>
      <c r="L7" s="355">
        <v>2</v>
      </c>
      <c r="M7" s="355"/>
      <c r="N7" s="355"/>
      <c r="O7" s="355"/>
      <c r="P7" s="355">
        <v>10</v>
      </c>
      <c r="Q7" s="355">
        <v>5</v>
      </c>
      <c r="R7" s="355">
        <v>5</v>
      </c>
      <c r="S7" s="355"/>
      <c r="T7" s="355">
        <v>3</v>
      </c>
      <c r="U7" s="355"/>
      <c r="V7" s="355"/>
      <c r="W7" s="355"/>
      <c r="X7" s="355">
        <v>4</v>
      </c>
      <c r="Y7" s="355"/>
      <c r="Z7" s="355"/>
      <c r="AA7" s="355"/>
      <c r="AB7" s="356">
        <v>0.5</v>
      </c>
    </row>
    <row r="8" spans="2:28" ht="13.5" thickBot="1">
      <c r="B8" s="556"/>
      <c r="C8" s="353" t="s">
        <v>2013</v>
      </c>
      <c r="D8" s="353" t="s">
        <v>2019</v>
      </c>
      <c r="E8" s="354">
        <v>3</v>
      </c>
      <c r="F8" s="355"/>
      <c r="G8" s="355"/>
      <c r="H8" s="355"/>
      <c r="I8" s="355">
        <v>4</v>
      </c>
      <c r="J8" s="355"/>
      <c r="K8" s="355">
        <v>2</v>
      </c>
      <c r="L8" s="355"/>
      <c r="M8" s="355">
        <v>2</v>
      </c>
      <c r="N8" s="355">
        <v>2</v>
      </c>
      <c r="O8" s="355"/>
      <c r="P8" s="355">
        <v>10</v>
      </c>
      <c r="Q8" s="355">
        <v>5</v>
      </c>
      <c r="R8" s="355">
        <v>5</v>
      </c>
      <c r="S8" s="355"/>
      <c r="T8" s="355"/>
      <c r="U8" s="355"/>
      <c r="V8" s="355">
        <v>3</v>
      </c>
      <c r="W8" s="355"/>
      <c r="X8" s="355"/>
      <c r="Y8" s="355"/>
      <c r="Z8" s="355"/>
      <c r="AA8" s="355"/>
      <c r="AB8" s="356">
        <v>0.2</v>
      </c>
    </row>
    <row r="9" spans="2:28" ht="13.5" thickBot="1">
      <c r="B9" s="556"/>
      <c r="C9" s="353" t="s">
        <v>2020</v>
      </c>
      <c r="D9" s="353" t="s">
        <v>2021</v>
      </c>
      <c r="E9" s="354">
        <v>32</v>
      </c>
      <c r="F9" s="355"/>
      <c r="G9" s="355"/>
      <c r="H9" s="355"/>
      <c r="I9" s="355">
        <v>7</v>
      </c>
      <c r="J9" s="355">
        <v>16</v>
      </c>
      <c r="K9" s="355">
        <v>7</v>
      </c>
      <c r="L9" s="355">
        <v>15</v>
      </c>
      <c r="M9" s="355">
        <v>6</v>
      </c>
      <c r="N9" s="355">
        <v>15</v>
      </c>
      <c r="O9" s="355">
        <v>8</v>
      </c>
      <c r="P9" s="355">
        <v>77</v>
      </c>
      <c r="Q9" s="355">
        <v>75</v>
      </c>
      <c r="R9" s="355"/>
      <c r="S9" s="355"/>
      <c r="T9" s="355">
        <v>8</v>
      </c>
      <c r="U9" s="355">
        <v>8</v>
      </c>
      <c r="V9" s="355">
        <v>8</v>
      </c>
      <c r="W9" s="355">
        <v>4</v>
      </c>
      <c r="X9" s="355">
        <v>9</v>
      </c>
      <c r="Y9" s="355">
        <v>3</v>
      </c>
      <c r="Z9" s="355">
        <v>2</v>
      </c>
      <c r="AA9" s="355"/>
      <c r="AB9" s="356">
        <v>4.5999999999999996</v>
      </c>
    </row>
    <row r="10" spans="2:28" ht="13.5" thickBot="1">
      <c r="B10" s="556"/>
      <c r="C10" s="353" t="s">
        <v>2022</v>
      </c>
      <c r="D10" s="353" t="s">
        <v>2023</v>
      </c>
      <c r="E10" s="354">
        <v>4</v>
      </c>
      <c r="F10" s="355"/>
      <c r="G10" s="355"/>
      <c r="H10" s="355"/>
      <c r="I10" s="355"/>
      <c r="J10" s="355">
        <v>3</v>
      </c>
      <c r="K10" s="355"/>
      <c r="L10" s="355"/>
      <c r="M10" s="355"/>
      <c r="N10" s="355"/>
      <c r="O10" s="355">
        <v>4</v>
      </c>
      <c r="P10" s="355">
        <v>15</v>
      </c>
      <c r="Q10" s="355">
        <v>10</v>
      </c>
      <c r="R10" s="355">
        <v>10</v>
      </c>
      <c r="S10" s="355"/>
      <c r="T10" s="355"/>
      <c r="U10" s="355">
        <v>4</v>
      </c>
      <c r="V10" s="355"/>
      <c r="W10" s="355"/>
      <c r="X10" s="355"/>
      <c r="Y10" s="355"/>
      <c r="Z10" s="355"/>
      <c r="AA10" s="355"/>
      <c r="AB10" s="356">
        <v>0.4</v>
      </c>
    </row>
    <row r="11" spans="2:28" ht="13.5" thickBot="1">
      <c r="B11" s="556"/>
      <c r="C11" s="353" t="s">
        <v>2024</v>
      </c>
      <c r="D11" s="353" t="s">
        <v>2025</v>
      </c>
      <c r="E11" s="354">
        <v>5</v>
      </c>
      <c r="F11" s="355"/>
      <c r="G11" s="355"/>
      <c r="H11" s="355"/>
      <c r="I11" s="355">
        <v>4</v>
      </c>
      <c r="J11" s="355">
        <v>9</v>
      </c>
      <c r="K11" s="355">
        <v>6</v>
      </c>
      <c r="L11" s="355">
        <v>2</v>
      </c>
      <c r="M11" s="355">
        <v>3</v>
      </c>
      <c r="N11" s="355">
        <v>7</v>
      </c>
      <c r="O11" s="355">
        <v>7</v>
      </c>
      <c r="P11" s="355">
        <v>6</v>
      </c>
      <c r="Q11" s="355">
        <v>11</v>
      </c>
      <c r="R11" s="355"/>
      <c r="S11" s="355"/>
      <c r="T11" s="355">
        <v>1</v>
      </c>
      <c r="U11" s="355">
        <v>1</v>
      </c>
      <c r="V11" s="355">
        <v>1</v>
      </c>
      <c r="W11" s="355">
        <v>1</v>
      </c>
      <c r="X11" s="355">
        <v>1</v>
      </c>
      <c r="Y11" s="355"/>
      <c r="Z11" s="355"/>
      <c r="AA11" s="355"/>
      <c r="AB11" s="356">
        <v>1</v>
      </c>
    </row>
    <row r="12" spans="2:28" ht="13.5" thickBot="1">
      <c r="B12" s="556"/>
      <c r="C12" s="353" t="s">
        <v>2026</v>
      </c>
      <c r="D12" s="353" t="s">
        <v>2027</v>
      </c>
      <c r="E12" s="354">
        <v>5</v>
      </c>
      <c r="F12" s="355"/>
      <c r="G12" s="355"/>
      <c r="H12" s="355"/>
      <c r="I12" s="355">
        <v>6</v>
      </c>
      <c r="J12" s="355">
        <v>4</v>
      </c>
      <c r="K12" s="355">
        <v>7</v>
      </c>
      <c r="L12" s="355">
        <v>6</v>
      </c>
      <c r="M12" s="355">
        <v>9</v>
      </c>
      <c r="N12" s="355">
        <v>3</v>
      </c>
      <c r="O12" s="355">
        <v>6</v>
      </c>
      <c r="P12" s="355">
        <v>10</v>
      </c>
      <c r="Q12" s="355">
        <v>12</v>
      </c>
      <c r="R12" s="355"/>
      <c r="S12" s="355"/>
      <c r="T12" s="355">
        <v>1</v>
      </c>
      <c r="U12" s="355">
        <v>1</v>
      </c>
      <c r="V12" s="355">
        <v>1</v>
      </c>
      <c r="W12" s="355">
        <v>1</v>
      </c>
      <c r="X12" s="355">
        <v>1</v>
      </c>
      <c r="Y12" s="355"/>
      <c r="Z12" s="355"/>
      <c r="AA12" s="355"/>
      <c r="AB12" s="356">
        <v>1</v>
      </c>
    </row>
    <row r="13" spans="2:28" ht="13.5" thickBot="1">
      <c r="B13" s="556"/>
      <c r="C13" s="353" t="s">
        <v>2028</v>
      </c>
      <c r="D13" s="353" t="s">
        <v>2029</v>
      </c>
      <c r="E13" s="354">
        <v>4</v>
      </c>
      <c r="F13" s="355"/>
      <c r="G13" s="355"/>
      <c r="H13" s="355"/>
      <c r="I13" s="355">
        <v>4</v>
      </c>
      <c r="J13" s="355">
        <v>2</v>
      </c>
      <c r="K13" s="355">
        <v>4</v>
      </c>
      <c r="L13" s="355">
        <v>10</v>
      </c>
      <c r="M13" s="355">
        <v>4</v>
      </c>
      <c r="N13" s="355">
        <v>9</v>
      </c>
      <c r="O13" s="355">
        <v>8</v>
      </c>
      <c r="P13" s="355">
        <v>10</v>
      </c>
      <c r="Q13" s="355">
        <v>12</v>
      </c>
      <c r="R13" s="355"/>
      <c r="S13" s="355"/>
      <c r="T13" s="355">
        <v>1</v>
      </c>
      <c r="U13" s="355">
        <v>1</v>
      </c>
      <c r="V13" s="355">
        <v>1</v>
      </c>
      <c r="W13" s="355">
        <v>1</v>
      </c>
      <c r="X13" s="355">
        <v>1</v>
      </c>
      <c r="Y13" s="355"/>
      <c r="Z13" s="355"/>
      <c r="AA13" s="355"/>
      <c r="AB13" s="356">
        <v>1</v>
      </c>
    </row>
    <row r="14" spans="2:28" ht="13.5" thickBot="1">
      <c r="B14" s="556"/>
      <c r="C14" s="353" t="s">
        <v>2030</v>
      </c>
      <c r="D14" s="353" t="s">
        <v>2031</v>
      </c>
      <c r="E14" s="354">
        <v>6</v>
      </c>
      <c r="F14" s="355"/>
      <c r="G14" s="355"/>
      <c r="H14" s="355"/>
      <c r="I14" s="355"/>
      <c r="J14" s="355">
        <v>2</v>
      </c>
      <c r="K14" s="355"/>
      <c r="L14" s="355"/>
      <c r="M14" s="355">
        <v>2</v>
      </c>
      <c r="N14" s="355">
        <v>2</v>
      </c>
      <c r="O14" s="355"/>
      <c r="P14" s="355">
        <v>5</v>
      </c>
      <c r="Q14" s="355">
        <v>5</v>
      </c>
      <c r="R14" s="355">
        <v>5</v>
      </c>
      <c r="S14" s="355"/>
      <c r="T14" s="355"/>
      <c r="U14" s="355"/>
      <c r="V14" s="355"/>
      <c r="W14" s="355"/>
      <c r="X14" s="355"/>
      <c r="Y14" s="355"/>
      <c r="Z14" s="355"/>
      <c r="AA14" s="355"/>
      <c r="AB14" s="356">
        <v>0.7</v>
      </c>
    </row>
    <row r="15" spans="2:28" ht="13.5" thickBot="1">
      <c r="B15" s="556"/>
      <c r="C15" s="353" t="s">
        <v>2032</v>
      </c>
      <c r="D15" s="353" t="s">
        <v>2033</v>
      </c>
      <c r="E15" s="354">
        <v>15</v>
      </c>
      <c r="F15" s="355"/>
      <c r="G15" s="355"/>
      <c r="H15" s="355"/>
      <c r="I15" s="355">
        <v>3</v>
      </c>
      <c r="J15" s="355">
        <v>11</v>
      </c>
      <c r="K15" s="355">
        <v>14</v>
      </c>
      <c r="L15" s="355">
        <v>8</v>
      </c>
      <c r="M15" s="355">
        <v>7</v>
      </c>
      <c r="N15" s="355">
        <v>12</v>
      </c>
      <c r="O15" s="355">
        <v>19</v>
      </c>
      <c r="P15" s="355">
        <v>35</v>
      </c>
      <c r="Q15" s="355">
        <v>41</v>
      </c>
      <c r="R15" s="355"/>
      <c r="S15" s="355"/>
      <c r="T15" s="355">
        <v>9</v>
      </c>
      <c r="U15" s="355">
        <v>7</v>
      </c>
      <c r="V15" s="355">
        <v>6</v>
      </c>
      <c r="W15" s="355">
        <v>9</v>
      </c>
      <c r="X15" s="355">
        <v>7</v>
      </c>
      <c r="Y15" s="355"/>
      <c r="Z15" s="355"/>
      <c r="AA15" s="355"/>
      <c r="AB15" s="356">
        <v>0.5</v>
      </c>
    </row>
    <row r="16" spans="2:28" ht="13.5" thickBot="1">
      <c r="B16" s="556"/>
      <c r="C16" s="353" t="s">
        <v>2032</v>
      </c>
      <c r="D16" s="353" t="s">
        <v>2033</v>
      </c>
      <c r="E16" s="354">
        <v>15</v>
      </c>
      <c r="F16" s="355"/>
      <c r="G16" s="355"/>
      <c r="H16" s="355"/>
      <c r="I16" s="355">
        <v>3</v>
      </c>
      <c r="J16" s="355">
        <v>11</v>
      </c>
      <c r="K16" s="355">
        <v>14</v>
      </c>
      <c r="L16" s="355">
        <v>8</v>
      </c>
      <c r="M16" s="355">
        <v>7</v>
      </c>
      <c r="N16" s="355">
        <v>12</v>
      </c>
      <c r="O16" s="355">
        <v>19</v>
      </c>
      <c r="P16" s="355">
        <v>35</v>
      </c>
      <c r="Q16" s="355">
        <v>41</v>
      </c>
      <c r="R16" s="355"/>
      <c r="S16" s="355"/>
      <c r="T16" s="355">
        <v>9</v>
      </c>
      <c r="U16" s="355">
        <v>7</v>
      </c>
      <c r="V16" s="355">
        <v>6</v>
      </c>
      <c r="W16" s="355">
        <v>9</v>
      </c>
      <c r="X16" s="355">
        <v>7</v>
      </c>
      <c r="Y16" s="355"/>
      <c r="Z16" s="355"/>
      <c r="AA16" s="355"/>
      <c r="AB16" s="356">
        <v>0.5</v>
      </c>
    </row>
    <row r="17" spans="2:28" ht="13.5" thickBot="1">
      <c r="B17" s="556"/>
      <c r="C17" s="353" t="s">
        <v>2034</v>
      </c>
      <c r="D17" s="353" t="s">
        <v>2035</v>
      </c>
      <c r="E17" s="354">
        <v>18</v>
      </c>
      <c r="F17" s="355"/>
      <c r="G17" s="355"/>
      <c r="H17" s="355"/>
      <c r="I17" s="355">
        <v>7</v>
      </c>
      <c r="J17" s="355">
        <v>14</v>
      </c>
      <c r="K17" s="355">
        <v>8</v>
      </c>
      <c r="L17" s="355">
        <v>8</v>
      </c>
      <c r="M17" s="355">
        <v>6</v>
      </c>
      <c r="N17" s="355">
        <v>4</v>
      </c>
      <c r="O17" s="355">
        <v>11</v>
      </c>
      <c r="P17" s="355">
        <v>41</v>
      </c>
      <c r="Q17" s="355">
        <v>41</v>
      </c>
      <c r="R17" s="355"/>
      <c r="S17" s="355"/>
      <c r="T17" s="355">
        <v>7</v>
      </c>
      <c r="U17" s="355">
        <v>7</v>
      </c>
      <c r="V17" s="355">
        <v>6</v>
      </c>
      <c r="W17" s="355">
        <v>4</v>
      </c>
      <c r="X17" s="355">
        <v>4</v>
      </c>
      <c r="Y17" s="355">
        <v>1</v>
      </c>
      <c r="Z17" s="355">
        <v>1</v>
      </c>
      <c r="AA17" s="355"/>
      <c r="AB17" s="356">
        <v>1.3</v>
      </c>
    </row>
    <row r="18" spans="2:28" ht="13.5" thickBot="1">
      <c r="B18" s="556"/>
      <c r="C18" s="353" t="s">
        <v>2036</v>
      </c>
      <c r="D18" s="353" t="s">
        <v>2037</v>
      </c>
      <c r="E18" s="354">
        <v>16</v>
      </c>
      <c r="F18" s="355"/>
      <c r="G18" s="355"/>
      <c r="H18" s="355"/>
      <c r="I18" s="355">
        <v>11</v>
      </c>
      <c r="J18" s="355">
        <v>15</v>
      </c>
      <c r="K18" s="355">
        <v>16</v>
      </c>
      <c r="L18" s="355">
        <v>8</v>
      </c>
      <c r="M18" s="355">
        <v>2</v>
      </c>
      <c r="N18" s="355">
        <v>20</v>
      </c>
      <c r="O18" s="355">
        <v>4</v>
      </c>
      <c r="P18" s="355">
        <v>44</v>
      </c>
      <c r="Q18" s="355">
        <v>45</v>
      </c>
      <c r="R18" s="355"/>
      <c r="S18" s="355"/>
      <c r="T18" s="355">
        <v>5</v>
      </c>
      <c r="U18" s="355">
        <v>9</v>
      </c>
      <c r="V18" s="355">
        <v>7</v>
      </c>
      <c r="W18" s="355">
        <v>11</v>
      </c>
      <c r="X18" s="355">
        <v>6</v>
      </c>
      <c r="Y18" s="355"/>
      <c r="Z18" s="355"/>
      <c r="AA18" s="355"/>
      <c r="AB18" s="356">
        <v>0.5</v>
      </c>
    </row>
    <row r="19" spans="2:28" ht="13.5" thickBot="1">
      <c r="B19" s="556"/>
      <c r="C19" s="353" t="s">
        <v>618</v>
      </c>
      <c r="D19" s="353" t="s">
        <v>2038</v>
      </c>
      <c r="E19" s="354"/>
      <c r="F19" s="355"/>
      <c r="G19" s="355"/>
      <c r="H19" s="355"/>
      <c r="I19" s="355">
        <v>5</v>
      </c>
      <c r="J19" s="355">
        <v>5</v>
      </c>
      <c r="K19" s="355"/>
      <c r="L19" s="355"/>
      <c r="M19" s="355">
        <v>5</v>
      </c>
      <c r="N19" s="355">
        <v>5</v>
      </c>
      <c r="O19" s="355"/>
      <c r="P19" s="355">
        <v>10</v>
      </c>
      <c r="Q19" s="355">
        <v>10</v>
      </c>
      <c r="R19" s="355"/>
      <c r="S19" s="355"/>
      <c r="T19" s="355"/>
      <c r="U19" s="355"/>
      <c r="V19" s="355"/>
      <c r="W19" s="355"/>
      <c r="X19" s="355"/>
      <c r="Y19" s="355"/>
      <c r="Z19" s="355"/>
      <c r="AA19" s="355"/>
      <c r="AB19" s="356">
        <v>0.1</v>
      </c>
    </row>
    <row r="20" spans="2:28" ht="13.5" thickBot="1">
      <c r="B20" s="556"/>
      <c r="C20" s="353" t="s">
        <v>2039</v>
      </c>
      <c r="D20" s="353" t="s">
        <v>2040</v>
      </c>
      <c r="E20" s="354">
        <v>17</v>
      </c>
      <c r="F20" s="355"/>
      <c r="G20" s="355"/>
      <c r="H20" s="355"/>
      <c r="I20" s="355">
        <v>7</v>
      </c>
      <c r="J20" s="355">
        <v>4</v>
      </c>
      <c r="K20" s="355">
        <v>13</v>
      </c>
      <c r="L20" s="355">
        <v>16</v>
      </c>
      <c r="M20" s="355">
        <v>6</v>
      </c>
      <c r="N20" s="355">
        <v>11</v>
      </c>
      <c r="O20" s="355">
        <v>16</v>
      </c>
      <c r="P20" s="355">
        <v>47</v>
      </c>
      <c r="Q20" s="355">
        <v>56</v>
      </c>
      <c r="R20" s="355"/>
      <c r="S20" s="355"/>
      <c r="T20" s="355">
        <v>8</v>
      </c>
      <c r="U20" s="355">
        <v>7</v>
      </c>
      <c r="V20" s="355">
        <v>8</v>
      </c>
      <c r="W20" s="355">
        <v>7</v>
      </c>
      <c r="X20" s="355">
        <v>8</v>
      </c>
      <c r="Y20" s="355">
        <v>2</v>
      </c>
      <c r="Z20" s="355">
        <v>1</v>
      </c>
      <c r="AA20" s="355"/>
      <c r="AB20" s="356">
        <v>0.8</v>
      </c>
    </row>
    <row r="21" spans="2:28" ht="13.5" thickBot="1">
      <c r="B21" s="556"/>
      <c r="C21" s="353" t="s">
        <v>2041</v>
      </c>
      <c r="D21" s="353" t="s">
        <v>2042</v>
      </c>
      <c r="E21" s="354">
        <v>4</v>
      </c>
      <c r="F21" s="355"/>
      <c r="G21" s="355"/>
      <c r="H21" s="355"/>
      <c r="I21" s="355">
        <v>2</v>
      </c>
      <c r="J21" s="355"/>
      <c r="K21" s="355"/>
      <c r="L21" s="355">
        <v>3</v>
      </c>
      <c r="M21" s="355"/>
      <c r="N21" s="355"/>
      <c r="O21" s="355"/>
      <c r="P21" s="355">
        <v>5</v>
      </c>
      <c r="Q21" s="355">
        <v>5</v>
      </c>
      <c r="R21" s="355">
        <v>5</v>
      </c>
      <c r="S21" s="355"/>
      <c r="T21" s="355"/>
      <c r="U21" s="355"/>
      <c r="V21" s="355"/>
      <c r="W21" s="355">
        <v>2</v>
      </c>
      <c r="X21" s="355"/>
      <c r="Y21" s="355"/>
      <c r="Z21" s="355"/>
      <c r="AA21" s="355"/>
      <c r="AB21" s="356">
        <v>0.4</v>
      </c>
    </row>
    <row r="22" spans="2:28" ht="13.5" thickBot="1">
      <c r="B22" s="556"/>
      <c r="C22" s="353" t="s">
        <v>2041</v>
      </c>
      <c r="D22" s="353" t="s">
        <v>2043</v>
      </c>
      <c r="E22" s="354"/>
      <c r="F22" s="355"/>
      <c r="G22" s="355"/>
      <c r="H22" s="355"/>
      <c r="I22" s="355"/>
      <c r="J22" s="355"/>
      <c r="K22" s="355"/>
      <c r="L22" s="355"/>
      <c r="M22" s="355"/>
      <c r="N22" s="355">
        <v>3</v>
      </c>
      <c r="O22" s="355"/>
      <c r="P22" s="355"/>
      <c r="Q22" s="355">
        <v>10</v>
      </c>
      <c r="R22" s="355"/>
      <c r="S22" s="355"/>
      <c r="T22" s="355"/>
      <c r="U22" s="355"/>
      <c r="V22" s="355"/>
      <c r="W22" s="355"/>
      <c r="X22" s="355"/>
      <c r="Y22" s="355"/>
      <c r="Z22" s="355"/>
      <c r="AA22" s="355"/>
      <c r="AB22" s="356">
        <v>0.1</v>
      </c>
    </row>
    <row r="23" spans="2:28" ht="13.5" thickBot="1">
      <c r="B23" s="556"/>
      <c r="C23" s="353" t="s">
        <v>2044</v>
      </c>
      <c r="D23" s="353" t="s">
        <v>2045</v>
      </c>
      <c r="E23" s="354"/>
      <c r="F23" s="355">
        <v>10</v>
      </c>
      <c r="G23" s="355">
        <v>25</v>
      </c>
      <c r="H23" s="355"/>
      <c r="I23" s="355">
        <v>2</v>
      </c>
      <c r="J23" s="355">
        <v>7</v>
      </c>
      <c r="K23" s="355">
        <v>10</v>
      </c>
      <c r="L23" s="355">
        <v>5</v>
      </c>
      <c r="M23" s="355">
        <v>19</v>
      </c>
      <c r="N23" s="355">
        <v>14</v>
      </c>
      <c r="O23" s="355">
        <v>9</v>
      </c>
      <c r="P23" s="355">
        <v>33</v>
      </c>
      <c r="Q23" s="355">
        <v>52</v>
      </c>
      <c r="R23" s="355">
        <v>52</v>
      </c>
      <c r="S23" s="355"/>
      <c r="T23" s="355">
        <v>4</v>
      </c>
      <c r="U23" s="355">
        <v>5</v>
      </c>
      <c r="V23" s="355">
        <v>6</v>
      </c>
      <c r="W23" s="355">
        <v>8</v>
      </c>
      <c r="X23" s="355">
        <v>9</v>
      </c>
      <c r="Y23" s="355"/>
      <c r="Z23" s="355"/>
      <c r="AA23" s="355"/>
      <c r="AB23" s="356">
        <v>1.5</v>
      </c>
    </row>
    <row r="24" spans="2:28" ht="13.5" thickBot="1">
      <c r="B24" s="556"/>
      <c r="C24" s="353" t="s">
        <v>2046</v>
      </c>
      <c r="D24" s="353" t="s">
        <v>2047</v>
      </c>
      <c r="E24" s="354">
        <v>24</v>
      </c>
      <c r="F24" s="355"/>
      <c r="G24" s="355"/>
      <c r="H24" s="355"/>
      <c r="I24" s="355">
        <v>10</v>
      </c>
      <c r="J24" s="355">
        <v>7</v>
      </c>
      <c r="K24" s="355">
        <v>5</v>
      </c>
      <c r="L24" s="355">
        <v>5</v>
      </c>
      <c r="M24" s="355">
        <v>16</v>
      </c>
      <c r="N24" s="355">
        <v>14</v>
      </c>
      <c r="O24" s="355">
        <v>10</v>
      </c>
      <c r="P24" s="355">
        <v>26</v>
      </c>
      <c r="Q24" s="355">
        <v>61</v>
      </c>
      <c r="R24" s="355">
        <v>61</v>
      </c>
      <c r="S24" s="355"/>
      <c r="T24" s="355">
        <v>7</v>
      </c>
      <c r="U24" s="355">
        <v>4</v>
      </c>
      <c r="V24" s="355">
        <v>5</v>
      </c>
      <c r="W24" s="355">
        <v>9</v>
      </c>
      <c r="X24" s="355">
        <v>6</v>
      </c>
      <c r="Y24" s="355"/>
      <c r="Z24" s="355"/>
      <c r="AA24" s="355"/>
      <c r="AB24" s="356">
        <v>8.1999999999999993</v>
      </c>
    </row>
    <row r="25" spans="2:28" ht="13.5" thickBot="1">
      <c r="B25" s="556"/>
      <c r="C25" s="353" t="s">
        <v>338</v>
      </c>
      <c r="D25" s="353" t="s">
        <v>2048</v>
      </c>
      <c r="E25" s="354">
        <v>16</v>
      </c>
      <c r="F25" s="355"/>
      <c r="G25" s="355"/>
      <c r="H25" s="355"/>
      <c r="I25" s="355">
        <v>3</v>
      </c>
      <c r="J25" s="355">
        <v>3</v>
      </c>
      <c r="K25" s="355">
        <v>3</v>
      </c>
      <c r="L25" s="355">
        <v>3</v>
      </c>
      <c r="M25" s="355">
        <v>3</v>
      </c>
      <c r="N25" s="355">
        <v>3</v>
      </c>
      <c r="O25" s="355">
        <v>3</v>
      </c>
      <c r="P25" s="355">
        <v>25</v>
      </c>
      <c r="Q25" s="355">
        <v>25</v>
      </c>
      <c r="R25" s="355">
        <v>25</v>
      </c>
      <c r="S25" s="355"/>
      <c r="T25" s="355"/>
      <c r="U25" s="355"/>
      <c r="V25" s="355"/>
      <c r="W25" s="355">
        <v>5</v>
      </c>
      <c r="X25" s="355">
        <v>5</v>
      </c>
      <c r="Y25" s="355"/>
      <c r="Z25" s="355"/>
      <c r="AA25" s="355"/>
      <c r="AB25" s="356">
        <v>1.3</v>
      </c>
    </row>
    <row r="26" spans="2:28" ht="13.5" thickBot="1">
      <c r="B26" s="556"/>
      <c r="C26" s="353" t="s">
        <v>2049</v>
      </c>
      <c r="D26" s="353"/>
      <c r="E26" s="354"/>
      <c r="F26" s="355"/>
      <c r="G26" s="355"/>
      <c r="H26" s="355"/>
      <c r="I26" s="355"/>
      <c r="J26" s="355"/>
      <c r="K26" s="355"/>
      <c r="L26" s="355"/>
      <c r="M26" s="355"/>
      <c r="N26" s="355"/>
      <c r="O26" s="355"/>
      <c r="P26" s="355"/>
      <c r="Q26" s="355"/>
      <c r="R26" s="355"/>
      <c r="S26" s="355"/>
      <c r="T26" s="355"/>
      <c r="U26" s="355"/>
      <c r="V26" s="355"/>
      <c r="W26" s="355"/>
      <c r="X26" s="355"/>
      <c r="Y26" s="355"/>
      <c r="Z26" s="355"/>
      <c r="AA26" s="355"/>
      <c r="AB26" s="356"/>
    </row>
    <row r="27" spans="2:28" ht="13.5" thickBot="1">
      <c r="B27" s="556"/>
      <c r="C27" s="357" t="s">
        <v>2050</v>
      </c>
      <c r="D27" s="357" t="s">
        <v>2051</v>
      </c>
      <c r="E27" s="358"/>
      <c r="F27" s="359"/>
      <c r="G27" s="359"/>
      <c r="H27" s="359"/>
      <c r="I27" s="359"/>
      <c r="J27" s="359"/>
      <c r="K27" s="359"/>
      <c r="L27" s="359"/>
      <c r="M27" s="359"/>
      <c r="N27" s="359"/>
      <c r="O27" s="359"/>
      <c r="P27" s="359"/>
      <c r="Q27" s="359"/>
      <c r="R27" s="359"/>
      <c r="S27" s="359"/>
      <c r="T27" s="359"/>
      <c r="U27" s="359"/>
      <c r="V27" s="359"/>
      <c r="W27" s="359"/>
      <c r="X27" s="359"/>
      <c r="Y27" s="359"/>
      <c r="Z27" s="359"/>
      <c r="AA27" s="359"/>
      <c r="AB27" s="360"/>
    </row>
    <row r="28" spans="2:28" ht="13.5" thickBot="1">
      <c r="B28" s="556"/>
      <c r="C28" s="361" t="s">
        <v>2052</v>
      </c>
      <c r="D28" s="349"/>
      <c r="E28" s="350">
        <f t="shared" ref="E28:AB28" si="0">SUM(E5:E27)</f>
        <v>215</v>
      </c>
      <c r="F28" s="351">
        <f t="shared" si="0"/>
        <v>10</v>
      </c>
      <c r="G28" s="351">
        <f t="shared" si="0"/>
        <v>25</v>
      </c>
      <c r="H28" s="351">
        <f t="shared" si="0"/>
        <v>0</v>
      </c>
      <c r="I28" s="351">
        <f t="shared" si="0"/>
        <v>92</v>
      </c>
      <c r="J28" s="351">
        <f t="shared" si="0"/>
        <v>127</v>
      </c>
      <c r="K28" s="351">
        <f t="shared" si="0"/>
        <v>126</v>
      </c>
      <c r="L28" s="351">
        <f t="shared" si="0"/>
        <v>108</v>
      </c>
      <c r="M28" s="351">
        <f t="shared" si="0"/>
        <v>108</v>
      </c>
      <c r="N28" s="351">
        <f t="shared" si="0"/>
        <v>150</v>
      </c>
      <c r="O28" s="351">
        <f t="shared" si="0"/>
        <v>137</v>
      </c>
      <c r="P28" s="351">
        <f t="shared" si="0"/>
        <v>511</v>
      </c>
      <c r="Q28" s="351">
        <f t="shared" si="0"/>
        <v>588</v>
      </c>
      <c r="R28" s="351">
        <f t="shared" si="0"/>
        <v>183</v>
      </c>
      <c r="S28" s="351">
        <f t="shared" si="0"/>
        <v>0</v>
      </c>
      <c r="T28" s="351">
        <f t="shared" si="0"/>
        <v>71</v>
      </c>
      <c r="U28" s="351">
        <f t="shared" si="0"/>
        <v>69</v>
      </c>
      <c r="V28" s="351">
        <f t="shared" si="0"/>
        <v>67</v>
      </c>
      <c r="W28" s="351">
        <f t="shared" si="0"/>
        <v>82</v>
      </c>
      <c r="X28" s="351">
        <f t="shared" si="0"/>
        <v>77</v>
      </c>
      <c r="Y28" s="351">
        <f t="shared" si="0"/>
        <v>7</v>
      </c>
      <c r="Z28" s="351">
        <f t="shared" si="0"/>
        <v>6</v>
      </c>
      <c r="AA28" s="362">
        <f t="shared" si="0"/>
        <v>0</v>
      </c>
      <c r="AB28" s="363">
        <f t="shared" si="0"/>
        <v>25.5</v>
      </c>
    </row>
    <row r="29" spans="2:28" ht="13.5" thickBot="1">
      <c r="B29" s="556"/>
      <c r="C29" s="364" t="s">
        <v>2053</v>
      </c>
      <c r="D29" s="357"/>
      <c r="E29" s="358">
        <f>E111</f>
        <v>177</v>
      </c>
      <c r="F29" s="359">
        <f>F111</f>
        <v>0</v>
      </c>
      <c r="G29" s="359">
        <f t="shared" ref="G29:AA29" si="1">G111</f>
        <v>0</v>
      </c>
      <c r="H29" s="359">
        <f t="shared" si="1"/>
        <v>0</v>
      </c>
      <c r="I29" s="359">
        <f t="shared" si="1"/>
        <v>39</v>
      </c>
      <c r="J29" s="359">
        <f t="shared" si="1"/>
        <v>77</v>
      </c>
      <c r="K29" s="359">
        <f t="shared" si="1"/>
        <v>59</v>
      </c>
      <c r="L29" s="359">
        <f t="shared" si="1"/>
        <v>69</v>
      </c>
      <c r="M29" s="359">
        <f t="shared" si="1"/>
        <v>66</v>
      </c>
      <c r="N29" s="359">
        <f t="shared" si="1"/>
        <v>139</v>
      </c>
      <c r="O29" s="359">
        <f t="shared" si="1"/>
        <v>12</v>
      </c>
      <c r="P29" s="359">
        <f t="shared" si="1"/>
        <v>745</v>
      </c>
      <c r="Q29" s="359">
        <f t="shared" si="1"/>
        <v>945</v>
      </c>
      <c r="R29" s="359">
        <f t="shared" si="1"/>
        <v>200</v>
      </c>
      <c r="S29" s="359">
        <f t="shared" si="1"/>
        <v>0</v>
      </c>
      <c r="T29" s="359">
        <f t="shared" si="1"/>
        <v>79</v>
      </c>
      <c r="U29" s="359">
        <f t="shared" si="1"/>
        <v>82</v>
      </c>
      <c r="V29" s="359">
        <f t="shared" si="1"/>
        <v>106</v>
      </c>
      <c r="W29" s="359">
        <f t="shared" si="1"/>
        <v>106</v>
      </c>
      <c r="X29" s="359">
        <f t="shared" si="1"/>
        <v>96</v>
      </c>
      <c r="Y29" s="359">
        <f t="shared" si="1"/>
        <v>12</v>
      </c>
      <c r="Z29" s="359">
        <f t="shared" si="1"/>
        <v>10</v>
      </c>
      <c r="AA29" s="365">
        <f t="shared" si="1"/>
        <v>0</v>
      </c>
      <c r="AB29" s="366">
        <f>AB111</f>
        <v>12.7</v>
      </c>
    </row>
    <row r="30" spans="2:28" ht="13.5" thickBot="1">
      <c r="B30" s="556"/>
      <c r="C30" s="367" t="s">
        <v>2054</v>
      </c>
      <c r="D30" s="368"/>
      <c r="E30" s="369">
        <v>339</v>
      </c>
      <c r="F30" s="370"/>
      <c r="G30" s="370"/>
      <c r="H30" s="370"/>
      <c r="I30" s="370">
        <v>85</v>
      </c>
      <c r="J30" s="370">
        <v>85</v>
      </c>
      <c r="K30" s="370">
        <v>90</v>
      </c>
      <c r="L30" s="370">
        <v>95</v>
      </c>
      <c r="M30" s="370">
        <v>80</v>
      </c>
      <c r="N30" s="370">
        <v>85</v>
      </c>
      <c r="O30" s="370">
        <v>55</v>
      </c>
      <c r="P30" s="370">
        <v>805</v>
      </c>
      <c r="Q30" s="370">
        <v>1111</v>
      </c>
      <c r="R30" s="370">
        <v>1123</v>
      </c>
      <c r="S30" s="370">
        <v>157</v>
      </c>
      <c r="T30" s="370">
        <v>15</v>
      </c>
      <c r="U30" s="370">
        <v>25</v>
      </c>
      <c r="V30" s="370">
        <v>15</v>
      </c>
      <c r="W30" s="370">
        <v>30</v>
      </c>
      <c r="X30" s="370">
        <v>15</v>
      </c>
      <c r="Y30" s="370">
        <v>6</v>
      </c>
      <c r="Z30" s="370">
        <v>0</v>
      </c>
      <c r="AA30" s="371">
        <v>0</v>
      </c>
      <c r="AB30" s="372"/>
    </row>
    <row r="31" spans="2:28" ht="13.5" thickBot="1">
      <c r="B31" s="556"/>
      <c r="C31" s="373" t="s">
        <v>2055</v>
      </c>
      <c r="D31" s="374"/>
      <c r="E31" s="358">
        <f>E28+E30</f>
        <v>554</v>
      </c>
      <c r="F31" s="359">
        <f t="shared" ref="F31:AB31" si="2">F28+F30</f>
        <v>10</v>
      </c>
      <c r="G31" s="359">
        <f t="shared" si="2"/>
        <v>25</v>
      </c>
      <c r="H31" s="359">
        <f t="shared" si="2"/>
        <v>0</v>
      </c>
      <c r="I31" s="359">
        <f t="shared" si="2"/>
        <v>177</v>
      </c>
      <c r="J31" s="359">
        <f t="shared" si="2"/>
        <v>212</v>
      </c>
      <c r="K31" s="359">
        <f t="shared" si="2"/>
        <v>216</v>
      </c>
      <c r="L31" s="359">
        <f t="shared" si="2"/>
        <v>203</v>
      </c>
      <c r="M31" s="359">
        <f t="shared" si="2"/>
        <v>188</v>
      </c>
      <c r="N31" s="359">
        <f t="shared" si="2"/>
        <v>235</v>
      </c>
      <c r="O31" s="359">
        <f t="shared" si="2"/>
        <v>192</v>
      </c>
      <c r="P31" s="359">
        <f t="shared" si="2"/>
        <v>1316</v>
      </c>
      <c r="Q31" s="359">
        <f t="shared" si="2"/>
        <v>1699</v>
      </c>
      <c r="R31" s="359">
        <f t="shared" si="2"/>
        <v>1306</v>
      </c>
      <c r="S31" s="359">
        <f t="shared" si="2"/>
        <v>157</v>
      </c>
      <c r="T31" s="359">
        <f t="shared" si="2"/>
        <v>86</v>
      </c>
      <c r="U31" s="359">
        <f t="shared" si="2"/>
        <v>94</v>
      </c>
      <c r="V31" s="359">
        <f t="shared" si="2"/>
        <v>82</v>
      </c>
      <c r="W31" s="359">
        <f t="shared" si="2"/>
        <v>112</v>
      </c>
      <c r="X31" s="359">
        <f t="shared" si="2"/>
        <v>92</v>
      </c>
      <c r="Y31" s="359">
        <f t="shared" si="2"/>
        <v>13</v>
      </c>
      <c r="Z31" s="359">
        <f t="shared" si="2"/>
        <v>6</v>
      </c>
      <c r="AA31" s="365">
        <f t="shared" si="2"/>
        <v>0</v>
      </c>
      <c r="AB31" s="366">
        <f t="shared" si="2"/>
        <v>25.5</v>
      </c>
    </row>
    <row r="32" spans="2:28" ht="13.5" thickBot="1"/>
    <row r="33" spans="2:28" ht="13.5" thickBot="1">
      <c r="B33" s="557" t="s">
        <v>2056</v>
      </c>
      <c r="C33" s="375" t="s">
        <v>2013</v>
      </c>
      <c r="D33" s="375" t="s">
        <v>2057</v>
      </c>
      <c r="E33" s="376">
        <v>12</v>
      </c>
      <c r="F33" s="377"/>
      <c r="G33" s="377"/>
      <c r="H33" s="377"/>
      <c r="I33" s="377">
        <v>5</v>
      </c>
      <c r="J33" s="377">
        <v>5</v>
      </c>
      <c r="K33" s="377">
        <v>5</v>
      </c>
      <c r="L33" s="377">
        <v>5</v>
      </c>
      <c r="M33" s="377">
        <v>5</v>
      </c>
      <c r="N33" s="377"/>
      <c r="O33" s="377">
        <v>5</v>
      </c>
      <c r="P33" s="377">
        <v>60</v>
      </c>
      <c r="Q33" s="377">
        <v>60</v>
      </c>
      <c r="R33" s="377">
        <v>60</v>
      </c>
      <c r="S33" s="377"/>
      <c r="T33" s="377">
        <v>5</v>
      </c>
      <c r="U33" s="377"/>
      <c r="V33" s="377">
        <v>5</v>
      </c>
      <c r="W33" s="377">
        <v>5</v>
      </c>
      <c r="X33" s="377">
        <v>5</v>
      </c>
      <c r="Y33" s="377">
        <v>2</v>
      </c>
      <c r="Z33" s="377">
        <v>2</v>
      </c>
      <c r="AA33" s="377"/>
      <c r="AB33" s="378">
        <v>0.3</v>
      </c>
    </row>
    <row r="34" spans="2:28" ht="13.5" thickBot="1">
      <c r="B34" s="557"/>
      <c r="C34" s="379" t="s">
        <v>2015</v>
      </c>
      <c r="D34" s="379" t="s">
        <v>2058</v>
      </c>
      <c r="E34" s="380">
        <v>16</v>
      </c>
      <c r="F34" s="381"/>
      <c r="G34" s="381"/>
      <c r="H34" s="381"/>
      <c r="I34" s="381"/>
      <c r="J34" s="381">
        <v>9</v>
      </c>
      <c r="K34" s="381">
        <v>12</v>
      </c>
      <c r="L34" s="381"/>
      <c r="M34" s="381"/>
      <c r="N34" s="381"/>
      <c r="O34" s="381"/>
      <c r="P34" s="381">
        <v>50</v>
      </c>
      <c r="Q34" s="381"/>
      <c r="R34" s="381"/>
      <c r="S34" s="381"/>
      <c r="T34" s="381"/>
      <c r="U34" s="381"/>
      <c r="V34" s="381">
        <v>15</v>
      </c>
      <c r="W34" s="381"/>
      <c r="X34" s="381"/>
      <c r="Y34" s="381"/>
      <c r="Z34" s="381"/>
      <c r="AA34" s="382">
        <v>0.36</v>
      </c>
      <c r="AB34" s="383">
        <v>0.1</v>
      </c>
    </row>
    <row r="35" spans="2:28" ht="13.5" thickBot="1">
      <c r="B35" s="557"/>
      <c r="C35" s="379" t="s">
        <v>2017</v>
      </c>
      <c r="D35" s="379" t="s">
        <v>2059</v>
      </c>
      <c r="E35" s="380">
        <v>8</v>
      </c>
      <c r="F35" s="381"/>
      <c r="G35" s="381"/>
      <c r="H35" s="381"/>
      <c r="I35" s="381">
        <v>5</v>
      </c>
      <c r="J35" s="381"/>
      <c r="K35" s="381"/>
      <c r="L35" s="381">
        <v>5</v>
      </c>
      <c r="M35" s="381"/>
      <c r="N35" s="381"/>
      <c r="O35" s="381"/>
      <c r="P35" s="381">
        <v>40</v>
      </c>
      <c r="Q35" s="381">
        <v>25</v>
      </c>
      <c r="R35" s="381">
        <v>25</v>
      </c>
      <c r="S35" s="381"/>
      <c r="T35" s="381"/>
      <c r="U35" s="381">
        <v>4</v>
      </c>
      <c r="V35" s="381"/>
      <c r="W35" s="381">
        <v>4</v>
      </c>
      <c r="X35" s="381">
        <v>4</v>
      </c>
      <c r="Y35" s="381"/>
      <c r="Z35" s="381"/>
      <c r="AA35" s="381"/>
      <c r="AB35" s="383">
        <v>0.8</v>
      </c>
    </row>
    <row r="36" spans="2:28" ht="13.5" thickBot="1">
      <c r="B36" s="557"/>
      <c r="C36" s="379" t="s">
        <v>2013</v>
      </c>
      <c r="D36" s="379" t="s">
        <v>2060</v>
      </c>
      <c r="E36" s="380">
        <v>7</v>
      </c>
      <c r="F36" s="381"/>
      <c r="G36" s="381"/>
      <c r="H36" s="381"/>
      <c r="I36" s="381"/>
      <c r="J36" s="381"/>
      <c r="K36" s="381">
        <v>7</v>
      </c>
      <c r="L36" s="381">
        <v>7</v>
      </c>
      <c r="M36" s="381"/>
      <c r="N36" s="381"/>
      <c r="O36" s="381"/>
      <c r="P36" s="381">
        <v>35</v>
      </c>
      <c r="Q36" s="381"/>
      <c r="R36" s="381">
        <v>20</v>
      </c>
      <c r="S36" s="381"/>
      <c r="T36" s="381"/>
      <c r="U36" s="381"/>
      <c r="V36" s="381"/>
      <c r="W36" s="381"/>
      <c r="X36" s="381"/>
      <c r="Y36" s="381"/>
      <c r="Z36" s="381"/>
      <c r="AA36" s="381"/>
      <c r="AB36" s="383">
        <v>0.1</v>
      </c>
    </row>
    <row r="37" spans="2:28" ht="13.5" thickBot="1">
      <c r="B37" s="557"/>
      <c r="C37" s="379" t="s">
        <v>2020</v>
      </c>
      <c r="D37" s="379" t="s">
        <v>2061</v>
      </c>
      <c r="E37" s="380">
        <v>21</v>
      </c>
      <c r="F37" s="381"/>
      <c r="G37" s="381"/>
      <c r="H37" s="381"/>
      <c r="I37" s="381">
        <v>2</v>
      </c>
      <c r="J37" s="381"/>
      <c r="K37" s="381">
        <v>-10</v>
      </c>
      <c r="L37" s="381">
        <v>-10</v>
      </c>
      <c r="M37" s="381"/>
      <c r="N37" s="381">
        <v>2</v>
      </c>
      <c r="O37" s="381"/>
      <c r="P37" s="381"/>
      <c r="Q37" s="381"/>
      <c r="R37" s="381"/>
      <c r="S37" s="381"/>
      <c r="T37" s="381"/>
      <c r="U37" s="381"/>
      <c r="V37" s="381"/>
      <c r="W37" s="381"/>
      <c r="X37" s="381"/>
      <c r="Y37" s="381">
        <v>15</v>
      </c>
      <c r="Z37" s="381"/>
      <c r="AA37" s="381"/>
      <c r="AB37" s="384">
        <v>2</v>
      </c>
    </row>
    <row r="38" spans="2:28" ht="13.5" thickBot="1">
      <c r="B38" s="557"/>
      <c r="C38" s="379" t="s">
        <v>2022</v>
      </c>
      <c r="D38" s="379" t="s">
        <v>2062</v>
      </c>
      <c r="E38" s="380">
        <v>10</v>
      </c>
      <c r="F38" s="381"/>
      <c r="G38" s="381"/>
      <c r="H38" s="381"/>
      <c r="I38" s="381">
        <v>10</v>
      </c>
      <c r="J38" s="381">
        <v>9</v>
      </c>
      <c r="K38" s="381">
        <v>3</v>
      </c>
      <c r="L38" s="381"/>
      <c r="M38" s="381">
        <v>5</v>
      </c>
      <c r="N38" s="381">
        <v>10</v>
      </c>
      <c r="O38" s="381">
        <v>-7</v>
      </c>
      <c r="P38" s="381">
        <v>60</v>
      </c>
      <c r="Q38" s="381">
        <v>60</v>
      </c>
      <c r="R38" s="381">
        <v>60</v>
      </c>
      <c r="S38" s="381"/>
      <c r="T38" s="381">
        <v>6</v>
      </c>
      <c r="U38" s="381">
        <v>2</v>
      </c>
      <c r="V38" s="381">
        <v>6</v>
      </c>
      <c r="W38" s="381">
        <v>5</v>
      </c>
      <c r="X38" s="381">
        <v>5</v>
      </c>
      <c r="Y38" s="381"/>
      <c r="Z38" s="381"/>
      <c r="AA38" s="381"/>
      <c r="AB38" s="383">
        <v>0.5</v>
      </c>
    </row>
    <row r="39" spans="2:28" ht="13.5" thickBot="1">
      <c r="B39" s="557"/>
      <c r="C39" s="379" t="s">
        <v>2024</v>
      </c>
      <c r="D39" s="379" t="s">
        <v>2063</v>
      </c>
      <c r="E39" s="380">
        <v>14</v>
      </c>
      <c r="F39" s="381"/>
      <c r="G39" s="381"/>
      <c r="H39" s="381"/>
      <c r="I39" s="381">
        <v>6</v>
      </c>
      <c r="J39" s="381">
        <v>4</v>
      </c>
      <c r="K39" s="381">
        <v>5</v>
      </c>
      <c r="L39" s="381">
        <v>5</v>
      </c>
      <c r="M39" s="381"/>
      <c r="N39" s="381"/>
      <c r="O39" s="381"/>
      <c r="P39" s="381">
        <v>50</v>
      </c>
      <c r="Q39" s="381"/>
      <c r="R39" s="381">
        <v>35</v>
      </c>
      <c r="S39" s="381"/>
      <c r="T39" s="381"/>
      <c r="U39" s="381">
        <v>5</v>
      </c>
      <c r="V39" s="381"/>
      <c r="W39" s="381">
        <v>5</v>
      </c>
      <c r="X39" s="381">
        <v>5</v>
      </c>
      <c r="Y39" s="381">
        <v>3</v>
      </c>
      <c r="Z39" s="381"/>
      <c r="AA39" s="381"/>
      <c r="AB39" s="383">
        <v>0.2</v>
      </c>
    </row>
    <row r="40" spans="2:28" ht="13.5" thickBot="1">
      <c r="B40" s="557"/>
      <c r="C40" s="379" t="s">
        <v>2026</v>
      </c>
      <c r="D40" s="379" t="s">
        <v>2064</v>
      </c>
      <c r="E40" s="380">
        <v>9</v>
      </c>
      <c r="F40" s="381"/>
      <c r="G40" s="381"/>
      <c r="H40" s="381"/>
      <c r="I40" s="381">
        <v>9</v>
      </c>
      <c r="J40" s="381">
        <v>9</v>
      </c>
      <c r="K40" s="381">
        <v>9</v>
      </c>
      <c r="L40" s="381">
        <v>9</v>
      </c>
      <c r="M40" s="381"/>
      <c r="N40" s="381"/>
      <c r="O40" s="381"/>
      <c r="P40" s="381">
        <v>50</v>
      </c>
      <c r="Q40" s="381"/>
      <c r="R40" s="381"/>
      <c r="S40" s="381"/>
      <c r="T40" s="381"/>
      <c r="U40" s="381"/>
      <c r="V40" s="381"/>
      <c r="W40" s="381"/>
      <c r="X40" s="381"/>
      <c r="Y40" s="381"/>
      <c r="Z40" s="381"/>
      <c r="AA40" s="382">
        <v>0.26</v>
      </c>
      <c r="AB40" s="383">
        <v>0.1</v>
      </c>
    </row>
    <row r="41" spans="2:28" ht="13.5" thickBot="1">
      <c r="B41" s="557"/>
      <c r="C41" s="379" t="s">
        <v>2028</v>
      </c>
      <c r="D41" s="379" t="s">
        <v>2065</v>
      </c>
      <c r="E41" s="380">
        <v>14</v>
      </c>
      <c r="F41" s="381"/>
      <c r="G41" s="381"/>
      <c r="H41" s="381"/>
      <c r="I41" s="381">
        <v>5</v>
      </c>
      <c r="J41" s="381">
        <v>5</v>
      </c>
      <c r="K41" s="381">
        <v>5</v>
      </c>
      <c r="L41" s="381">
        <v>5</v>
      </c>
      <c r="M41" s="381">
        <v>5</v>
      </c>
      <c r="N41" s="381">
        <v>5</v>
      </c>
      <c r="O41" s="381">
        <v>5</v>
      </c>
      <c r="P41" s="381">
        <v>65</v>
      </c>
      <c r="Q41" s="381">
        <v>55</v>
      </c>
      <c r="R41" s="381">
        <v>60</v>
      </c>
      <c r="S41" s="381"/>
      <c r="T41" s="381">
        <v>5</v>
      </c>
      <c r="U41" s="381"/>
      <c r="V41" s="381">
        <v>5</v>
      </c>
      <c r="W41" s="381">
        <v>5</v>
      </c>
      <c r="X41" s="381">
        <v>5</v>
      </c>
      <c r="Y41" s="381"/>
      <c r="Z41" s="381"/>
      <c r="AA41" s="382">
        <v>0.31</v>
      </c>
      <c r="AB41" s="383">
        <v>1.1000000000000001</v>
      </c>
    </row>
    <row r="42" spans="2:28" ht="13.5" thickBot="1">
      <c r="B42" s="557"/>
      <c r="C42" s="379" t="s">
        <v>2030</v>
      </c>
      <c r="D42" s="379" t="s">
        <v>2066</v>
      </c>
      <c r="E42" s="380">
        <v>18</v>
      </c>
      <c r="F42" s="381"/>
      <c r="G42" s="381"/>
      <c r="H42" s="381"/>
      <c r="I42" s="381">
        <v>7</v>
      </c>
      <c r="J42" s="381"/>
      <c r="K42" s="381">
        <v>7</v>
      </c>
      <c r="L42" s="381">
        <v>7</v>
      </c>
      <c r="M42" s="381">
        <v>7</v>
      </c>
      <c r="N42" s="381">
        <v>7</v>
      </c>
      <c r="O42" s="381"/>
      <c r="P42" s="381">
        <v>35</v>
      </c>
      <c r="Q42" s="381">
        <v>30</v>
      </c>
      <c r="R42" s="381">
        <v>30</v>
      </c>
      <c r="S42" s="381"/>
      <c r="T42" s="381">
        <v>4</v>
      </c>
      <c r="U42" s="381"/>
      <c r="V42" s="381">
        <v>4</v>
      </c>
      <c r="W42" s="381"/>
      <c r="X42" s="381">
        <v>4</v>
      </c>
      <c r="Y42" s="381"/>
      <c r="Z42" s="381"/>
      <c r="AA42" s="381"/>
      <c r="AB42" s="383">
        <v>1.6</v>
      </c>
    </row>
    <row r="43" spans="2:28" ht="13.5" thickBot="1">
      <c r="B43" s="557"/>
      <c r="C43" s="379" t="s">
        <v>2032</v>
      </c>
      <c r="D43" s="379" t="s">
        <v>2067</v>
      </c>
      <c r="E43" s="380">
        <v>20</v>
      </c>
      <c r="F43" s="381"/>
      <c r="G43" s="381"/>
      <c r="H43" s="381"/>
      <c r="I43" s="381">
        <v>10</v>
      </c>
      <c r="J43" s="381"/>
      <c r="K43" s="381">
        <v>5</v>
      </c>
      <c r="L43" s="381">
        <v>5</v>
      </c>
      <c r="M43" s="381"/>
      <c r="N43" s="381"/>
      <c r="O43" s="381"/>
      <c r="P43" s="381">
        <v>50</v>
      </c>
      <c r="Q43" s="381"/>
      <c r="R43" s="381">
        <v>35</v>
      </c>
      <c r="S43" s="381"/>
      <c r="T43" s="381">
        <v>10</v>
      </c>
      <c r="U43" s="381">
        <v>10</v>
      </c>
      <c r="V43" s="381"/>
      <c r="W43" s="381">
        <v>10</v>
      </c>
      <c r="X43" s="381"/>
      <c r="Y43" s="381"/>
      <c r="Z43" s="381"/>
      <c r="AA43" s="381"/>
      <c r="AB43" s="383">
        <v>0.1</v>
      </c>
    </row>
    <row r="44" spans="2:28" ht="13.5" thickBot="1">
      <c r="B44" s="557"/>
      <c r="C44" s="379" t="s">
        <v>2032</v>
      </c>
      <c r="D44" s="379" t="s">
        <v>2068</v>
      </c>
      <c r="E44" s="380">
        <v>12</v>
      </c>
      <c r="F44" s="381"/>
      <c r="G44" s="381"/>
      <c r="H44" s="381"/>
      <c r="I44" s="381">
        <v>4</v>
      </c>
      <c r="J44" s="381">
        <v>3</v>
      </c>
      <c r="K44" s="381">
        <v>3</v>
      </c>
      <c r="L44" s="381">
        <v>5</v>
      </c>
      <c r="M44" s="381"/>
      <c r="N44" s="381"/>
      <c r="O44" s="381"/>
      <c r="P44" s="381">
        <v>40</v>
      </c>
      <c r="Q44" s="381">
        <v>35</v>
      </c>
      <c r="R44" s="381"/>
      <c r="S44" s="381">
        <v>10</v>
      </c>
      <c r="T44" s="381"/>
      <c r="U44" s="381">
        <v>2</v>
      </c>
      <c r="V44" s="381">
        <v>3</v>
      </c>
      <c r="W44" s="381"/>
      <c r="X44" s="381">
        <v>3</v>
      </c>
      <c r="Y44" s="381"/>
      <c r="Z44" s="381"/>
      <c r="AA44" s="381"/>
      <c r="AB44" s="383">
        <v>0.1</v>
      </c>
    </row>
    <row r="45" spans="2:28" ht="13.5" thickBot="1">
      <c r="B45" s="557"/>
      <c r="C45" s="379" t="s">
        <v>2034</v>
      </c>
      <c r="D45" s="379" t="s">
        <v>2069</v>
      </c>
      <c r="E45" s="380">
        <v>60</v>
      </c>
      <c r="F45" s="381"/>
      <c r="G45" s="381"/>
      <c r="H45" s="381"/>
      <c r="I45" s="381">
        <v>10</v>
      </c>
      <c r="J45" s="381">
        <v>10</v>
      </c>
      <c r="K45" s="381">
        <v>10</v>
      </c>
      <c r="L45" s="381">
        <v>10</v>
      </c>
      <c r="M45" s="381"/>
      <c r="N45" s="381"/>
      <c r="O45" s="381"/>
      <c r="P45" s="381">
        <v>100</v>
      </c>
      <c r="Q45" s="381"/>
      <c r="R45" s="381"/>
      <c r="S45" s="381"/>
      <c r="T45" s="381"/>
      <c r="U45" s="381"/>
      <c r="V45" s="381"/>
      <c r="W45" s="381"/>
      <c r="X45" s="381"/>
      <c r="Y45" s="381"/>
      <c r="Z45" s="381"/>
      <c r="AA45" s="381"/>
      <c r="AB45" s="384">
        <v>0</v>
      </c>
    </row>
    <row r="46" spans="2:28" ht="13.5" thickBot="1">
      <c r="B46" s="557"/>
      <c r="C46" s="379" t="s">
        <v>2036</v>
      </c>
      <c r="D46" s="379" t="s">
        <v>2070</v>
      </c>
      <c r="E46" s="380">
        <v>35</v>
      </c>
      <c r="F46" s="381"/>
      <c r="G46" s="381"/>
      <c r="H46" s="381"/>
      <c r="I46" s="381">
        <v>8</v>
      </c>
      <c r="J46" s="381">
        <v>8</v>
      </c>
      <c r="K46" s="381"/>
      <c r="L46" s="381">
        <v>8</v>
      </c>
      <c r="M46" s="381"/>
      <c r="N46" s="381"/>
      <c r="O46" s="381"/>
      <c r="P46" s="381">
        <v>75</v>
      </c>
      <c r="Q46" s="381"/>
      <c r="R46" s="381"/>
      <c r="S46" s="381"/>
      <c r="T46" s="381">
        <v>4</v>
      </c>
      <c r="U46" s="381">
        <v>4</v>
      </c>
      <c r="V46" s="381">
        <v>4</v>
      </c>
      <c r="W46" s="381">
        <v>4</v>
      </c>
      <c r="X46" s="381">
        <v>4</v>
      </c>
      <c r="Y46" s="381"/>
      <c r="Z46" s="381"/>
      <c r="AA46" s="381"/>
      <c r="AB46" s="384">
        <v>0</v>
      </c>
    </row>
    <row r="47" spans="2:28" ht="13.5" thickBot="1">
      <c r="B47" s="557"/>
      <c r="C47" s="379" t="s">
        <v>618</v>
      </c>
      <c r="D47" s="379" t="s">
        <v>2038</v>
      </c>
      <c r="E47" s="380"/>
      <c r="F47" s="381"/>
      <c r="G47" s="381"/>
      <c r="H47" s="381"/>
      <c r="I47" s="381">
        <v>5</v>
      </c>
      <c r="J47" s="381">
        <v>5</v>
      </c>
      <c r="K47" s="381"/>
      <c r="L47" s="381"/>
      <c r="M47" s="381">
        <v>5</v>
      </c>
      <c r="N47" s="381">
        <v>5</v>
      </c>
      <c r="O47" s="381"/>
      <c r="P47" s="381">
        <v>10</v>
      </c>
      <c r="Q47" s="381">
        <v>10</v>
      </c>
      <c r="R47" s="381"/>
      <c r="S47" s="381"/>
      <c r="T47" s="381"/>
      <c r="U47" s="381"/>
      <c r="V47" s="381"/>
      <c r="W47" s="381"/>
      <c r="X47" s="381"/>
      <c r="Y47" s="381"/>
      <c r="Z47" s="381"/>
      <c r="AA47" s="381"/>
      <c r="AB47" s="383">
        <v>0.1</v>
      </c>
    </row>
    <row r="48" spans="2:28" ht="13.5" thickBot="1">
      <c r="B48" s="557"/>
      <c r="C48" s="379" t="s">
        <v>2039</v>
      </c>
      <c r="D48" s="379" t="s">
        <v>2071</v>
      </c>
      <c r="E48" s="380">
        <v>14</v>
      </c>
      <c r="F48" s="381"/>
      <c r="G48" s="381"/>
      <c r="H48" s="381"/>
      <c r="I48" s="381">
        <v>6</v>
      </c>
      <c r="J48" s="381">
        <v>5</v>
      </c>
      <c r="K48" s="381"/>
      <c r="L48" s="381">
        <v>4</v>
      </c>
      <c r="M48" s="381"/>
      <c r="N48" s="381"/>
      <c r="O48" s="381"/>
      <c r="P48" s="381">
        <v>45</v>
      </c>
      <c r="Q48" s="381"/>
      <c r="R48" s="381">
        <v>30</v>
      </c>
      <c r="S48" s="381">
        <v>15</v>
      </c>
      <c r="T48" s="381">
        <v>5</v>
      </c>
      <c r="U48" s="381">
        <v>5</v>
      </c>
      <c r="V48" s="381"/>
      <c r="W48" s="381"/>
      <c r="X48" s="381">
        <v>5</v>
      </c>
      <c r="Y48" s="381"/>
      <c r="Z48" s="381"/>
      <c r="AA48" s="381"/>
      <c r="AB48" s="383">
        <v>0.2</v>
      </c>
    </row>
    <row r="49" spans="2:29" ht="13.5" thickBot="1">
      <c r="B49" s="557"/>
      <c r="C49" s="379" t="s">
        <v>2041</v>
      </c>
      <c r="D49" s="379" t="s">
        <v>2072</v>
      </c>
      <c r="E49" s="380">
        <v>4</v>
      </c>
      <c r="F49" s="381"/>
      <c r="G49" s="381"/>
      <c r="H49" s="381"/>
      <c r="I49" s="381">
        <v>4</v>
      </c>
      <c r="J49" s="381">
        <v>4</v>
      </c>
      <c r="K49" s="381">
        <v>4</v>
      </c>
      <c r="L49" s="381">
        <v>4</v>
      </c>
      <c r="M49" s="381">
        <v>4</v>
      </c>
      <c r="N49" s="381">
        <v>4</v>
      </c>
      <c r="O49" s="381"/>
      <c r="P49" s="381">
        <v>30</v>
      </c>
      <c r="Q49" s="381">
        <v>30</v>
      </c>
      <c r="R49" s="381">
        <v>30</v>
      </c>
      <c r="S49" s="381"/>
      <c r="T49" s="381"/>
      <c r="U49" s="381"/>
      <c r="V49" s="381"/>
      <c r="W49" s="381"/>
      <c r="X49" s="381"/>
      <c r="Y49" s="381"/>
      <c r="Z49" s="381"/>
      <c r="AA49" s="381"/>
      <c r="AB49" s="383">
        <v>0.3</v>
      </c>
    </row>
    <row r="50" spans="2:29" ht="13.5" thickBot="1">
      <c r="B50" s="557"/>
      <c r="C50" s="379" t="s">
        <v>2041</v>
      </c>
      <c r="D50" s="379" t="s">
        <v>2073</v>
      </c>
      <c r="E50" s="380">
        <v>8</v>
      </c>
      <c r="F50" s="381"/>
      <c r="G50" s="381"/>
      <c r="H50" s="381"/>
      <c r="I50" s="381"/>
      <c r="J50" s="381"/>
      <c r="K50" s="381"/>
      <c r="L50" s="381">
        <v>10</v>
      </c>
      <c r="M50" s="381">
        <v>10</v>
      </c>
      <c r="N50" s="381">
        <v>10</v>
      </c>
      <c r="O50" s="381"/>
      <c r="P50" s="381">
        <v>30</v>
      </c>
      <c r="Q50" s="381">
        <v>30</v>
      </c>
      <c r="R50" s="381">
        <v>30</v>
      </c>
      <c r="S50" s="381"/>
      <c r="T50" s="381">
        <v>7</v>
      </c>
      <c r="U50" s="381">
        <v>7</v>
      </c>
      <c r="V50" s="381">
        <v>7</v>
      </c>
      <c r="W50" s="381">
        <v>7</v>
      </c>
      <c r="X50" s="381">
        <v>7</v>
      </c>
      <c r="Y50" s="381"/>
      <c r="Z50" s="381"/>
      <c r="AA50" s="381"/>
      <c r="AB50" s="383">
        <v>0.6</v>
      </c>
    </row>
    <row r="51" spans="2:29" ht="13.5" thickBot="1">
      <c r="B51" s="557"/>
      <c r="C51" s="379" t="s">
        <v>2044</v>
      </c>
      <c r="D51" s="379" t="s">
        <v>2074</v>
      </c>
      <c r="E51" s="380"/>
      <c r="F51" s="381">
        <v>42</v>
      </c>
      <c r="G51" s="381">
        <v>34</v>
      </c>
      <c r="H51" s="381">
        <v>38</v>
      </c>
      <c r="I51" s="381"/>
      <c r="J51" s="381"/>
      <c r="K51" s="381"/>
      <c r="L51" s="381"/>
      <c r="M51" s="381"/>
      <c r="N51" s="381"/>
      <c r="O51" s="381"/>
      <c r="P51" s="381">
        <v>65</v>
      </c>
      <c r="Q51" s="381">
        <v>35</v>
      </c>
      <c r="R51" s="381">
        <v>35</v>
      </c>
      <c r="S51" s="381"/>
      <c r="T51" s="381"/>
      <c r="U51" s="381">
        <v>10</v>
      </c>
      <c r="V51" s="381"/>
      <c r="W51" s="381">
        <v>10</v>
      </c>
      <c r="X51" s="381">
        <v>10</v>
      </c>
      <c r="Y51" s="381"/>
      <c r="Z51" s="381"/>
      <c r="AA51" s="381"/>
      <c r="AB51" s="383">
        <v>1.5</v>
      </c>
    </row>
    <row r="52" spans="2:29" ht="13.5" thickBot="1">
      <c r="B52" s="557"/>
      <c r="C52" s="379" t="s">
        <v>2046</v>
      </c>
      <c r="D52" s="379"/>
      <c r="E52" s="380"/>
      <c r="F52" s="381"/>
      <c r="G52" s="381"/>
      <c r="H52" s="381"/>
      <c r="I52" s="381"/>
      <c r="J52" s="381"/>
      <c r="K52" s="381"/>
      <c r="L52" s="381"/>
      <c r="M52" s="381"/>
      <c r="N52" s="381"/>
      <c r="O52" s="381"/>
      <c r="P52" s="381"/>
      <c r="Q52" s="381"/>
      <c r="R52" s="381"/>
      <c r="S52" s="381"/>
      <c r="T52" s="381"/>
      <c r="U52" s="381"/>
      <c r="V52" s="381"/>
      <c r="W52" s="381"/>
      <c r="X52" s="381"/>
      <c r="Y52" s="381"/>
      <c r="Z52" s="381"/>
      <c r="AA52" s="381"/>
      <c r="AB52" s="383"/>
    </row>
    <row r="53" spans="2:29" ht="13.5" thickBot="1">
      <c r="B53" s="557"/>
      <c r="C53" s="379" t="s">
        <v>338</v>
      </c>
      <c r="D53" s="379" t="s">
        <v>2075</v>
      </c>
      <c r="E53" s="380">
        <v>10</v>
      </c>
      <c r="F53" s="381"/>
      <c r="G53" s="381"/>
      <c r="H53" s="381"/>
      <c r="I53" s="381"/>
      <c r="J53" s="381">
        <v>6</v>
      </c>
      <c r="K53" s="381"/>
      <c r="L53" s="381"/>
      <c r="M53" s="381"/>
      <c r="N53" s="381"/>
      <c r="O53" s="381"/>
      <c r="P53" s="381">
        <v>25</v>
      </c>
      <c r="Q53" s="381">
        <v>25</v>
      </c>
      <c r="R53" s="381">
        <v>25</v>
      </c>
      <c r="S53" s="381"/>
      <c r="T53" s="381">
        <v>10</v>
      </c>
      <c r="U53" s="381">
        <v>10</v>
      </c>
      <c r="V53" s="381">
        <v>10</v>
      </c>
      <c r="W53" s="381">
        <v>10</v>
      </c>
      <c r="X53" s="381">
        <v>10</v>
      </c>
      <c r="Y53" s="381"/>
      <c r="Z53" s="381"/>
      <c r="AA53" s="381"/>
      <c r="AB53" s="383">
        <v>0.7</v>
      </c>
    </row>
    <row r="54" spans="2:29" ht="13.5" thickBot="1">
      <c r="B54" s="557"/>
      <c r="C54" s="379" t="s">
        <v>2049</v>
      </c>
      <c r="D54" s="379" t="s">
        <v>2076</v>
      </c>
      <c r="E54" s="380"/>
      <c r="F54" s="381"/>
      <c r="G54" s="381"/>
      <c r="H54" s="381"/>
      <c r="I54" s="381"/>
      <c r="J54" s="381">
        <v>2</v>
      </c>
      <c r="K54" s="381"/>
      <c r="L54" s="381"/>
      <c r="M54" s="381"/>
      <c r="N54" s="381"/>
      <c r="O54" s="381"/>
      <c r="P54" s="381">
        <v>10</v>
      </c>
      <c r="Q54" s="381">
        <v>10</v>
      </c>
      <c r="R54" s="381">
        <v>10</v>
      </c>
      <c r="S54" s="381"/>
      <c r="T54" s="381">
        <v>2</v>
      </c>
      <c r="U54" s="381">
        <v>2</v>
      </c>
      <c r="V54" s="381">
        <v>2</v>
      </c>
      <c r="W54" s="381">
        <v>2</v>
      </c>
      <c r="X54" s="381">
        <v>2</v>
      </c>
      <c r="Y54" s="381"/>
      <c r="Z54" s="381"/>
      <c r="AA54" s="381"/>
      <c r="AB54" s="383">
        <v>0.8</v>
      </c>
    </row>
    <row r="55" spans="2:29" ht="13.5" thickBot="1">
      <c r="B55" s="557"/>
      <c r="C55" s="385" t="s">
        <v>2050</v>
      </c>
      <c r="D55" s="385" t="s">
        <v>2077</v>
      </c>
      <c r="E55" s="386">
        <v>40</v>
      </c>
      <c r="F55" s="387"/>
      <c r="G55" s="387"/>
      <c r="H55" s="387"/>
      <c r="I55" s="387"/>
      <c r="J55" s="387"/>
      <c r="K55" s="387"/>
      <c r="L55" s="387"/>
      <c r="M55" s="387"/>
      <c r="N55" s="387"/>
      <c r="O55" s="387"/>
      <c r="P55" s="387"/>
      <c r="Q55" s="387"/>
      <c r="R55" s="387"/>
      <c r="S55" s="387">
        <v>40</v>
      </c>
      <c r="T55" s="387"/>
      <c r="U55" s="387"/>
      <c r="V55" s="387"/>
      <c r="W55" s="387"/>
      <c r="X55" s="387"/>
      <c r="Y55" s="387"/>
      <c r="Z55" s="387"/>
      <c r="AA55" s="388">
        <v>0.4</v>
      </c>
      <c r="AB55" s="389">
        <v>0.1</v>
      </c>
      <c r="AC55" s="1" t="s">
        <v>2078</v>
      </c>
    </row>
    <row r="56" spans="2:29" ht="13.5" thickBot="1">
      <c r="B56" s="557"/>
      <c r="C56" s="385" t="s">
        <v>2050</v>
      </c>
      <c r="D56" s="385" t="s">
        <v>2079</v>
      </c>
      <c r="E56" s="386"/>
      <c r="F56" s="387"/>
      <c r="G56" s="387"/>
      <c r="H56" s="387"/>
      <c r="I56" s="387"/>
      <c r="J56" s="387"/>
      <c r="K56" s="387"/>
      <c r="L56" s="387"/>
      <c r="M56" s="387"/>
      <c r="N56" s="387"/>
      <c r="O56" s="387"/>
      <c r="P56" s="387"/>
      <c r="Q56" s="387"/>
      <c r="R56" s="387"/>
      <c r="S56" s="387"/>
      <c r="T56" s="387"/>
      <c r="U56" s="387"/>
      <c r="V56" s="387"/>
      <c r="W56" s="387"/>
      <c r="X56" s="387"/>
      <c r="Y56" s="387">
        <v>15</v>
      </c>
      <c r="Z56" s="387"/>
      <c r="AA56" s="387"/>
      <c r="AB56" s="389">
        <v>1.1000000000000001</v>
      </c>
      <c r="AC56" s="1" t="s">
        <v>2080</v>
      </c>
    </row>
    <row r="57" spans="2:29" ht="13.5" thickBot="1">
      <c r="B57" s="557"/>
      <c r="C57" s="390" t="s">
        <v>2052</v>
      </c>
      <c r="D57" s="375"/>
      <c r="E57" s="391">
        <f t="shared" ref="E57:AB57" si="3">SUM(E33:E56)</f>
        <v>332</v>
      </c>
      <c r="F57" s="377">
        <f t="shared" si="3"/>
        <v>42</v>
      </c>
      <c r="G57" s="377">
        <f t="shared" si="3"/>
        <v>34</v>
      </c>
      <c r="H57" s="377">
        <f t="shared" si="3"/>
        <v>38</v>
      </c>
      <c r="I57" s="377">
        <f t="shared" si="3"/>
        <v>96</v>
      </c>
      <c r="J57" s="377">
        <f t="shared" si="3"/>
        <v>84</v>
      </c>
      <c r="K57" s="377">
        <f t="shared" si="3"/>
        <v>65</v>
      </c>
      <c r="L57" s="377">
        <f t="shared" si="3"/>
        <v>79</v>
      </c>
      <c r="M57" s="377">
        <f t="shared" si="3"/>
        <v>41</v>
      </c>
      <c r="N57" s="377">
        <f t="shared" si="3"/>
        <v>43</v>
      </c>
      <c r="O57" s="377">
        <f t="shared" si="3"/>
        <v>3</v>
      </c>
      <c r="P57" s="377">
        <f t="shared" si="3"/>
        <v>925</v>
      </c>
      <c r="Q57" s="377">
        <f t="shared" si="3"/>
        <v>405</v>
      </c>
      <c r="R57" s="377">
        <f t="shared" si="3"/>
        <v>485</v>
      </c>
      <c r="S57" s="377">
        <f t="shared" si="3"/>
        <v>65</v>
      </c>
      <c r="T57" s="377">
        <f t="shared" si="3"/>
        <v>58</v>
      </c>
      <c r="U57" s="377">
        <f t="shared" si="3"/>
        <v>61</v>
      </c>
      <c r="V57" s="377">
        <f t="shared" si="3"/>
        <v>61</v>
      </c>
      <c r="W57" s="377">
        <f t="shared" si="3"/>
        <v>67</v>
      </c>
      <c r="X57" s="377">
        <f t="shared" si="3"/>
        <v>69</v>
      </c>
      <c r="Y57" s="377">
        <f t="shared" si="3"/>
        <v>35</v>
      </c>
      <c r="Z57" s="377">
        <f t="shared" si="3"/>
        <v>2</v>
      </c>
      <c r="AA57" s="392">
        <f t="shared" si="3"/>
        <v>1.33</v>
      </c>
      <c r="AB57" s="378">
        <f t="shared" si="3"/>
        <v>12.399999999999997</v>
      </c>
    </row>
    <row r="58" spans="2:29" ht="13.5" thickBot="1">
      <c r="B58" s="557"/>
      <c r="C58" s="393" t="s">
        <v>2054</v>
      </c>
      <c r="D58" s="394"/>
      <c r="E58" s="395">
        <v>833</v>
      </c>
      <c r="F58" s="396">
        <v>0</v>
      </c>
      <c r="G58" s="396">
        <v>0</v>
      </c>
      <c r="H58" s="396">
        <v>0</v>
      </c>
      <c r="I58" s="396">
        <v>75</v>
      </c>
      <c r="J58" s="396">
        <v>75</v>
      </c>
      <c r="K58" s="396">
        <v>108</v>
      </c>
      <c r="L58" s="396">
        <v>107</v>
      </c>
      <c r="M58" s="396">
        <v>80</v>
      </c>
      <c r="N58" s="396">
        <v>75</v>
      </c>
      <c r="O58" s="396">
        <v>55</v>
      </c>
      <c r="P58" s="396">
        <v>1630</v>
      </c>
      <c r="Q58" s="396">
        <v>0</v>
      </c>
      <c r="R58" s="396">
        <v>1418</v>
      </c>
      <c r="S58" s="396">
        <v>1025</v>
      </c>
      <c r="T58" s="396">
        <v>30</v>
      </c>
      <c r="U58" s="396">
        <v>25</v>
      </c>
      <c r="V58" s="396">
        <v>30</v>
      </c>
      <c r="W58" s="396">
        <v>54</v>
      </c>
      <c r="X58" s="396">
        <v>15</v>
      </c>
      <c r="Y58" s="396">
        <v>18</v>
      </c>
      <c r="Z58" s="396">
        <v>0</v>
      </c>
      <c r="AA58" s="396">
        <v>0</v>
      </c>
      <c r="AB58" s="397"/>
    </row>
    <row r="59" spans="2:29" ht="13.5" thickBot="1">
      <c r="B59" s="557"/>
      <c r="C59" s="398" t="s">
        <v>2055</v>
      </c>
      <c r="D59" s="399"/>
      <c r="E59" s="400">
        <f>E57+E58</f>
        <v>1165</v>
      </c>
      <c r="F59" s="400">
        <f t="shared" ref="F59:AB59" si="4">F57+F58</f>
        <v>42</v>
      </c>
      <c r="G59" s="400">
        <f t="shared" si="4"/>
        <v>34</v>
      </c>
      <c r="H59" s="400">
        <f t="shared" si="4"/>
        <v>38</v>
      </c>
      <c r="I59" s="400">
        <f t="shared" si="4"/>
        <v>171</v>
      </c>
      <c r="J59" s="400">
        <f t="shared" si="4"/>
        <v>159</v>
      </c>
      <c r="K59" s="400">
        <f t="shared" si="4"/>
        <v>173</v>
      </c>
      <c r="L59" s="400">
        <f t="shared" si="4"/>
        <v>186</v>
      </c>
      <c r="M59" s="400">
        <f t="shared" si="4"/>
        <v>121</v>
      </c>
      <c r="N59" s="400">
        <f t="shared" si="4"/>
        <v>118</v>
      </c>
      <c r="O59" s="400">
        <f t="shared" si="4"/>
        <v>58</v>
      </c>
      <c r="P59" s="400">
        <f t="shared" si="4"/>
        <v>2555</v>
      </c>
      <c r="Q59" s="400">
        <f t="shared" si="4"/>
        <v>405</v>
      </c>
      <c r="R59" s="400">
        <f t="shared" si="4"/>
        <v>1903</v>
      </c>
      <c r="S59" s="400">
        <f t="shared" si="4"/>
        <v>1090</v>
      </c>
      <c r="T59" s="400">
        <f t="shared" si="4"/>
        <v>88</v>
      </c>
      <c r="U59" s="400">
        <f t="shared" si="4"/>
        <v>86</v>
      </c>
      <c r="V59" s="400">
        <f t="shared" si="4"/>
        <v>91</v>
      </c>
      <c r="W59" s="400">
        <f t="shared" si="4"/>
        <v>121</v>
      </c>
      <c r="X59" s="400">
        <f t="shared" si="4"/>
        <v>84</v>
      </c>
      <c r="Y59" s="400">
        <f t="shared" si="4"/>
        <v>53</v>
      </c>
      <c r="Z59" s="400">
        <f t="shared" si="4"/>
        <v>2</v>
      </c>
      <c r="AA59" s="401">
        <f t="shared" si="4"/>
        <v>1.33</v>
      </c>
      <c r="AB59" s="402">
        <f t="shared" si="4"/>
        <v>12.399999999999997</v>
      </c>
    </row>
    <row r="60" spans="2:29" ht="13.5" thickBot="1"/>
    <row r="61" spans="2:29" ht="13.5" thickBot="1">
      <c r="B61" s="558" t="s">
        <v>2081</v>
      </c>
      <c r="C61" s="403" t="s">
        <v>2013</v>
      </c>
      <c r="D61" s="403" t="s">
        <v>2057</v>
      </c>
      <c r="E61" s="404">
        <v>12</v>
      </c>
      <c r="F61" s="405"/>
      <c r="G61" s="405"/>
      <c r="H61" s="405"/>
      <c r="I61" s="405">
        <v>5</v>
      </c>
      <c r="J61" s="405">
        <v>5</v>
      </c>
      <c r="K61" s="405">
        <v>5</v>
      </c>
      <c r="L61" s="405">
        <v>5</v>
      </c>
      <c r="M61" s="405">
        <v>5</v>
      </c>
      <c r="N61" s="405"/>
      <c r="O61" s="405">
        <v>5</v>
      </c>
      <c r="P61" s="405">
        <v>60</v>
      </c>
      <c r="Q61" s="405">
        <v>60</v>
      </c>
      <c r="R61" s="405">
        <v>60</v>
      </c>
      <c r="S61" s="405"/>
      <c r="T61" s="405">
        <v>5</v>
      </c>
      <c r="U61" s="405"/>
      <c r="V61" s="405">
        <v>5</v>
      </c>
      <c r="W61" s="405">
        <v>5</v>
      </c>
      <c r="X61" s="405">
        <v>5</v>
      </c>
      <c r="Y61" s="405">
        <v>2</v>
      </c>
      <c r="Z61" s="405">
        <v>2</v>
      </c>
      <c r="AA61" s="405"/>
      <c r="AB61" s="406">
        <v>0.3</v>
      </c>
    </row>
    <row r="62" spans="2:29" ht="13.5" thickBot="1">
      <c r="B62" s="558"/>
      <c r="C62" s="407" t="s">
        <v>2015</v>
      </c>
      <c r="D62" s="407" t="s">
        <v>2058</v>
      </c>
      <c r="E62" s="408">
        <v>16</v>
      </c>
      <c r="F62" s="266"/>
      <c r="G62" s="266"/>
      <c r="H62" s="266"/>
      <c r="I62" s="266"/>
      <c r="J62" s="266">
        <v>6</v>
      </c>
      <c r="K62" s="266">
        <v>12</v>
      </c>
      <c r="L62" s="266"/>
      <c r="M62" s="266"/>
      <c r="N62" s="266"/>
      <c r="O62" s="266"/>
      <c r="P62" s="266">
        <v>50</v>
      </c>
      <c r="Q62" s="266"/>
      <c r="R62" s="266"/>
      <c r="S62" s="266"/>
      <c r="T62" s="266"/>
      <c r="U62" s="266"/>
      <c r="V62" s="266">
        <v>15</v>
      </c>
      <c r="W62" s="266"/>
      <c r="X62" s="266"/>
      <c r="Y62" s="266"/>
      <c r="Z62" s="266"/>
      <c r="AA62" s="409">
        <v>0.36</v>
      </c>
      <c r="AB62" s="410">
        <v>0.1</v>
      </c>
    </row>
    <row r="63" spans="2:29" ht="13.5" thickBot="1">
      <c r="B63" s="558"/>
      <c r="C63" s="407" t="s">
        <v>2017</v>
      </c>
      <c r="D63" s="407" t="s">
        <v>2059</v>
      </c>
      <c r="E63" s="408">
        <v>8</v>
      </c>
      <c r="F63" s="266"/>
      <c r="G63" s="266"/>
      <c r="H63" s="266"/>
      <c r="I63" s="266">
        <v>5</v>
      </c>
      <c r="J63" s="266"/>
      <c r="K63" s="266"/>
      <c r="L63" s="266">
        <v>5</v>
      </c>
      <c r="M63" s="266"/>
      <c r="N63" s="266"/>
      <c r="O63" s="266"/>
      <c r="P63" s="266">
        <v>40</v>
      </c>
      <c r="Q63" s="266">
        <v>25</v>
      </c>
      <c r="R63" s="266">
        <v>25</v>
      </c>
      <c r="S63" s="266"/>
      <c r="T63" s="266"/>
      <c r="U63" s="266">
        <v>4</v>
      </c>
      <c r="V63" s="266"/>
      <c r="W63" s="266">
        <v>4</v>
      </c>
      <c r="X63" s="266">
        <v>4</v>
      </c>
      <c r="Y63" s="266"/>
      <c r="Z63" s="266"/>
      <c r="AA63" s="266"/>
      <c r="AB63" s="410">
        <v>0.8</v>
      </c>
    </row>
    <row r="64" spans="2:29" ht="13.5" thickBot="1">
      <c r="B64" s="558"/>
      <c r="C64" s="407" t="s">
        <v>2013</v>
      </c>
      <c r="D64" s="407" t="s">
        <v>2082</v>
      </c>
      <c r="E64" s="408">
        <v>5</v>
      </c>
      <c r="F64" s="266"/>
      <c r="G64" s="266"/>
      <c r="H64" s="266"/>
      <c r="I64" s="266">
        <v>5</v>
      </c>
      <c r="J64" s="266">
        <v>5</v>
      </c>
      <c r="K64" s="266"/>
      <c r="L64" s="266"/>
      <c r="M64" s="266"/>
      <c r="N64" s="266"/>
      <c r="O64" s="266"/>
      <c r="P64" s="266">
        <v>28</v>
      </c>
      <c r="Q64" s="266"/>
      <c r="R64" s="266">
        <v>28</v>
      </c>
      <c r="S64" s="266"/>
      <c r="T64" s="266"/>
      <c r="U64" s="266"/>
      <c r="V64" s="266"/>
      <c r="W64" s="266"/>
      <c r="X64" s="266"/>
      <c r="Y64" s="266"/>
      <c r="Z64" s="266"/>
      <c r="AA64" s="409">
        <v>0.27</v>
      </c>
      <c r="AB64" s="410">
        <v>0.3</v>
      </c>
    </row>
    <row r="65" spans="2:28" ht="13.5" thickBot="1">
      <c r="B65" s="558"/>
      <c r="C65" s="407" t="s">
        <v>2020</v>
      </c>
      <c r="D65" s="407" t="s">
        <v>2083</v>
      </c>
      <c r="E65" s="408">
        <v>54</v>
      </c>
      <c r="F65" s="266"/>
      <c r="G65" s="266"/>
      <c r="H65" s="266"/>
      <c r="I65" s="266">
        <v>15</v>
      </c>
      <c r="J65" s="266">
        <v>15</v>
      </c>
      <c r="K65" s="266">
        <v>9</v>
      </c>
      <c r="L65" s="266">
        <v>12</v>
      </c>
      <c r="M65" s="266">
        <v>13</v>
      </c>
      <c r="N65" s="266">
        <v>12</v>
      </c>
      <c r="O65" s="266">
        <v>8</v>
      </c>
      <c r="P65" s="266">
        <v>78</v>
      </c>
      <c r="Q65" s="266">
        <v>71</v>
      </c>
      <c r="R65" s="266">
        <v>73</v>
      </c>
      <c r="S65" s="266">
        <v>1</v>
      </c>
      <c r="T65" s="266">
        <v>7</v>
      </c>
      <c r="U65" s="266">
        <v>11</v>
      </c>
      <c r="V65" s="266">
        <v>4</v>
      </c>
      <c r="W65" s="266">
        <v>11</v>
      </c>
      <c r="X65" s="266">
        <v>5</v>
      </c>
      <c r="Y65" s="266">
        <v>3</v>
      </c>
      <c r="Z65" s="266">
        <v>2</v>
      </c>
      <c r="AA65" s="266"/>
      <c r="AB65" s="411">
        <v>12.5</v>
      </c>
    </row>
    <row r="66" spans="2:28" ht="13.5" thickBot="1">
      <c r="B66" s="558"/>
      <c r="C66" s="407" t="s">
        <v>2022</v>
      </c>
      <c r="D66" s="407"/>
      <c r="E66" s="408"/>
      <c r="F66" s="266"/>
      <c r="G66" s="266"/>
      <c r="H66" s="266"/>
      <c r="I66" s="266"/>
      <c r="J66" s="266"/>
      <c r="K66" s="266"/>
      <c r="L66" s="266"/>
      <c r="M66" s="266"/>
      <c r="N66" s="266"/>
      <c r="O66" s="266"/>
      <c r="P66" s="266"/>
      <c r="Q66" s="266"/>
      <c r="R66" s="266"/>
      <c r="S66" s="266"/>
      <c r="T66" s="266"/>
      <c r="U66" s="266"/>
      <c r="V66" s="266"/>
      <c r="W66" s="266"/>
      <c r="X66" s="266"/>
      <c r="Y66" s="266"/>
      <c r="Z66" s="266"/>
      <c r="AA66" s="266"/>
      <c r="AB66" s="410"/>
    </row>
    <row r="67" spans="2:28" ht="13.5" thickBot="1">
      <c r="B67" s="558"/>
      <c r="C67" s="407" t="s">
        <v>2024</v>
      </c>
      <c r="D67" s="407"/>
      <c r="E67" s="408"/>
      <c r="F67" s="266"/>
      <c r="G67" s="266"/>
      <c r="H67" s="266"/>
      <c r="I67" s="266"/>
      <c r="J67" s="266"/>
      <c r="K67" s="266"/>
      <c r="L67" s="266"/>
      <c r="M67" s="266"/>
      <c r="N67" s="266"/>
      <c r="O67" s="266"/>
      <c r="P67" s="266"/>
      <c r="Q67" s="266"/>
      <c r="R67" s="266"/>
      <c r="S67" s="266"/>
      <c r="T67" s="266"/>
      <c r="U67" s="266"/>
      <c r="V67" s="266"/>
      <c r="W67" s="266"/>
      <c r="X67" s="266"/>
      <c r="Y67" s="266"/>
      <c r="Z67" s="266"/>
      <c r="AA67" s="266"/>
      <c r="AB67" s="410"/>
    </row>
    <row r="68" spans="2:28" ht="13.5" thickBot="1">
      <c r="B68" s="558"/>
      <c r="C68" s="407" t="s">
        <v>2026</v>
      </c>
      <c r="D68" s="407"/>
      <c r="E68" s="408"/>
      <c r="F68" s="266"/>
      <c r="G68" s="266"/>
      <c r="H68" s="266"/>
      <c r="I68" s="266"/>
      <c r="J68" s="266"/>
      <c r="K68" s="266"/>
      <c r="L68" s="266"/>
      <c r="M68" s="266"/>
      <c r="N68" s="266"/>
      <c r="O68" s="266"/>
      <c r="P68" s="266"/>
      <c r="Q68" s="266"/>
      <c r="R68" s="266"/>
      <c r="S68" s="266"/>
      <c r="T68" s="266"/>
      <c r="U68" s="266"/>
      <c r="V68" s="266"/>
      <c r="W68" s="266"/>
      <c r="X68" s="266"/>
      <c r="Y68" s="266"/>
      <c r="Z68" s="266"/>
      <c r="AA68" s="409"/>
      <c r="AB68" s="410"/>
    </row>
    <row r="69" spans="2:28" ht="13.5" thickBot="1">
      <c r="B69" s="558"/>
      <c r="C69" s="407" t="s">
        <v>2028</v>
      </c>
      <c r="D69" s="407"/>
      <c r="E69" s="408"/>
      <c r="F69" s="266"/>
      <c r="G69" s="266"/>
      <c r="H69" s="266"/>
      <c r="I69" s="266"/>
      <c r="J69" s="266"/>
      <c r="K69" s="266"/>
      <c r="L69" s="266"/>
      <c r="M69" s="266"/>
      <c r="N69" s="266"/>
      <c r="O69" s="266"/>
      <c r="P69" s="266"/>
      <c r="Q69" s="266"/>
      <c r="R69" s="266"/>
      <c r="S69" s="266"/>
      <c r="T69" s="266"/>
      <c r="U69" s="266"/>
      <c r="V69" s="266"/>
      <c r="W69" s="266"/>
      <c r="X69" s="266"/>
      <c r="Y69" s="266"/>
      <c r="Z69" s="266"/>
      <c r="AA69" s="409"/>
      <c r="AB69" s="410"/>
    </row>
    <row r="70" spans="2:28" ht="13.5" thickBot="1">
      <c r="B70" s="558"/>
      <c r="C70" s="407" t="s">
        <v>2030</v>
      </c>
      <c r="D70" s="407"/>
      <c r="E70" s="408"/>
      <c r="F70" s="266"/>
      <c r="G70" s="266"/>
      <c r="H70" s="266"/>
      <c r="I70" s="266"/>
      <c r="J70" s="266"/>
      <c r="K70" s="266"/>
      <c r="L70" s="266"/>
      <c r="M70" s="266"/>
      <c r="N70" s="266"/>
      <c r="O70" s="266"/>
      <c r="P70" s="266"/>
      <c r="Q70" s="266"/>
      <c r="R70" s="266"/>
      <c r="S70" s="266"/>
      <c r="T70" s="266"/>
      <c r="U70" s="266"/>
      <c r="V70" s="266"/>
      <c r="W70" s="266"/>
      <c r="X70" s="266"/>
      <c r="Y70" s="266"/>
      <c r="Z70" s="266"/>
      <c r="AA70" s="266"/>
      <c r="AB70" s="410"/>
    </row>
    <row r="71" spans="2:28" ht="13.5" thickBot="1">
      <c r="B71" s="558"/>
      <c r="C71" s="407" t="s">
        <v>2032</v>
      </c>
      <c r="D71" s="407"/>
      <c r="E71" s="408"/>
      <c r="F71" s="266"/>
      <c r="G71" s="266"/>
      <c r="H71" s="266"/>
      <c r="I71" s="266"/>
      <c r="J71" s="266"/>
      <c r="K71" s="266"/>
      <c r="L71" s="266"/>
      <c r="M71" s="266"/>
      <c r="N71" s="266"/>
      <c r="O71" s="266"/>
      <c r="P71" s="266"/>
      <c r="Q71" s="266"/>
      <c r="R71" s="266"/>
      <c r="S71" s="266"/>
      <c r="T71" s="266"/>
      <c r="U71" s="266"/>
      <c r="V71" s="266"/>
      <c r="W71" s="266"/>
      <c r="X71" s="266"/>
      <c r="Y71" s="266"/>
      <c r="Z71" s="266"/>
      <c r="AA71" s="266"/>
      <c r="AB71" s="410"/>
    </row>
    <row r="72" spans="2:28" ht="13.5" thickBot="1">
      <c r="B72" s="558"/>
      <c r="C72" s="407" t="s">
        <v>2032</v>
      </c>
      <c r="D72" s="407"/>
      <c r="E72" s="408"/>
      <c r="F72" s="266"/>
      <c r="G72" s="266"/>
      <c r="H72" s="266"/>
      <c r="I72" s="266"/>
      <c r="J72" s="266"/>
      <c r="K72" s="266"/>
      <c r="L72" s="266"/>
      <c r="M72" s="266"/>
      <c r="N72" s="266"/>
      <c r="O72" s="266"/>
      <c r="P72" s="266"/>
      <c r="Q72" s="266"/>
      <c r="R72" s="266"/>
      <c r="S72" s="266"/>
      <c r="T72" s="266"/>
      <c r="U72" s="266"/>
      <c r="V72" s="266"/>
      <c r="W72" s="266"/>
      <c r="X72" s="266"/>
      <c r="Y72" s="266"/>
      <c r="Z72" s="266"/>
      <c r="AA72" s="266"/>
      <c r="AB72" s="410"/>
    </row>
    <row r="73" spans="2:28" ht="13.5" thickBot="1">
      <c r="B73" s="558"/>
      <c r="C73" s="407" t="s">
        <v>2034</v>
      </c>
      <c r="D73" s="407"/>
      <c r="E73" s="408"/>
      <c r="F73" s="266"/>
      <c r="G73" s="266"/>
      <c r="H73" s="266"/>
      <c r="I73" s="266"/>
      <c r="J73" s="266"/>
      <c r="K73" s="266"/>
      <c r="L73" s="266"/>
      <c r="M73" s="266"/>
      <c r="N73" s="266"/>
      <c r="O73" s="266"/>
      <c r="P73" s="266"/>
      <c r="Q73" s="266"/>
      <c r="R73" s="266"/>
      <c r="S73" s="266"/>
      <c r="T73" s="266"/>
      <c r="U73" s="266"/>
      <c r="V73" s="266"/>
      <c r="W73" s="266"/>
      <c r="X73" s="266"/>
      <c r="Y73" s="266"/>
      <c r="Z73" s="266"/>
      <c r="AA73" s="266"/>
      <c r="AB73" s="411"/>
    </row>
    <row r="74" spans="2:28" ht="13.5" thickBot="1">
      <c r="B74" s="558"/>
      <c r="C74" s="407" t="s">
        <v>2036</v>
      </c>
      <c r="D74" s="407"/>
      <c r="E74" s="408"/>
      <c r="F74" s="266"/>
      <c r="G74" s="266"/>
      <c r="H74" s="266"/>
      <c r="I74" s="266"/>
      <c r="J74" s="266"/>
      <c r="K74" s="266"/>
      <c r="L74" s="266"/>
      <c r="M74" s="266"/>
      <c r="N74" s="266"/>
      <c r="O74" s="266"/>
      <c r="P74" s="266"/>
      <c r="Q74" s="266"/>
      <c r="R74" s="266"/>
      <c r="S74" s="266"/>
      <c r="T74" s="266"/>
      <c r="U74" s="266"/>
      <c r="V74" s="266"/>
      <c r="W74" s="266"/>
      <c r="X74" s="266"/>
      <c r="Y74" s="266"/>
      <c r="Z74" s="266"/>
      <c r="AA74" s="266"/>
      <c r="AB74" s="411"/>
    </row>
    <row r="75" spans="2:28" ht="13.5" thickBot="1">
      <c r="B75" s="558"/>
      <c r="C75" s="407" t="s">
        <v>618</v>
      </c>
      <c r="D75" s="407"/>
      <c r="E75" s="408"/>
      <c r="F75" s="266"/>
      <c r="G75" s="266"/>
      <c r="H75" s="266"/>
      <c r="I75" s="266"/>
      <c r="J75" s="266"/>
      <c r="K75" s="266"/>
      <c r="L75" s="266"/>
      <c r="M75" s="266"/>
      <c r="N75" s="266"/>
      <c r="O75" s="266"/>
      <c r="P75" s="266"/>
      <c r="Q75" s="266"/>
      <c r="R75" s="266"/>
      <c r="S75" s="266"/>
      <c r="T75" s="266"/>
      <c r="U75" s="266"/>
      <c r="V75" s="266"/>
      <c r="W75" s="266"/>
      <c r="X75" s="266"/>
      <c r="Y75" s="266"/>
      <c r="Z75" s="266"/>
      <c r="AA75" s="266"/>
      <c r="AB75" s="410"/>
    </row>
    <row r="76" spans="2:28" ht="13.5" thickBot="1">
      <c r="B76" s="558"/>
      <c r="C76" s="407" t="s">
        <v>2039</v>
      </c>
      <c r="D76" s="407"/>
      <c r="E76" s="408"/>
      <c r="F76" s="266"/>
      <c r="G76" s="266"/>
      <c r="H76" s="266"/>
      <c r="I76" s="266"/>
      <c r="J76" s="266"/>
      <c r="K76" s="266"/>
      <c r="L76" s="266"/>
      <c r="M76" s="266"/>
      <c r="N76" s="266"/>
      <c r="O76" s="266"/>
      <c r="P76" s="266"/>
      <c r="Q76" s="266"/>
      <c r="R76" s="266"/>
      <c r="S76" s="266"/>
      <c r="T76" s="266"/>
      <c r="U76" s="266"/>
      <c r="V76" s="266"/>
      <c r="W76" s="266"/>
      <c r="X76" s="266"/>
      <c r="Y76" s="266"/>
      <c r="Z76" s="266"/>
      <c r="AA76" s="266"/>
      <c r="AB76" s="410"/>
    </row>
    <row r="77" spans="2:28" ht="13.5" thickBot="1">
      <c r="B77" s="558"/>
      <c r="C77" s="407" t="s">
        <v>2041</v>
      </c>
      <c r="D77" s="407"/>
      <c r="E77" s="408"/>
      <c r="F77" s="266"/>
      <c r="G77" s="266"/>
      <c r="H77" s="266"/>
      <c r="I77" s="266"/>
      <c r="J77" s="266"/>
      <c r="K77" s="266"/>
      <c r="L77" s="266"/>
      <c r="M77" s="266"/>
      <c r="N77" s="266"/>
      <c r="O77" s="266"/>
      <c r="P77" s="266"/>
      <c r="Q77" s="266"/>
      <c r="R77" s="266"/>
      <c r="S77" s="266"/>
      <c r="T77" s="266"/>
      <c r="U77" s="266"/>
      <c r="V77" s="266"/>
      <c r="W77" s="266"/>
      <c r="X77" s="266"/>
      <c r="Y77" s="266"/>
      <c r="Z77" s="266"/>
      <c r="AA77" s="266"/>
      <c r="AB77" s="410"/>
    </row>
    <row r="78" spans="2:28" ht="13.5" thickBot="1">
      <c r="B78" s="558"/>
      <c r="C78" s="407" t="s">
        <v>2041</v>
      </c>
      <c r="D78" s="407"/>
      <c r="E78" s="408"/>
      <c r="F78" s="266"/>
      <c r="G78" s="266"/>
      <c r="H78" s="266"/>
      <c r="I78" s="266"/>
      <c r="J78" s="266"/>
      <c r="K78" s="266"/>
      <c r="L78" s="266"/>
      <c r="M78" s="266"/>
      <c r="N78" s="266"/>
      <c r="O78" s="266"/>
      <c r="P78" s="266"/>
      <c r="Q78" s="266"/>
      <c r="R78" s="266"/>
      <c r="S78" s="266"/>
      <c r="T78" s="266"/>
      <c r="U78" s="266"/>
      <c r="V78" s="266"/>
      <c r="W78" s="266"/>
      <c r="X78" s="266"/>
      <c r="Y78" s="266"/>
      <c r="Z78" s="266"/>
      <c r="AA78" s="266"/>
      <c r="AB78" s="410"/>
    </row>
    <row r="79" spans="2:28" ht="13.5" thickBot="1">
      <c r="B79" s="558"/>
      <c r="C79" s="407" t="s">
        <v>2044</v>
      </c>
      <c r="D79" s="407"/>
      <c r="E79" s="408"/>
      <c r="F79" s="266"/>
      <c r="G79" s="266"/>
      <c r="H79" s="266"/>
      <c r="I79" s="266"/>
      <c r="J79" s="266"/>
      <c r="K79" s="266"/>
      <c r="L79" s="266"/>
      <c r="M79" s="266"/>
      <c r="N79" s="266"/>
      <c r="O79" s="266"/>
      <c r="P79" s="266"/>
      <c r="Q79" s="266"/>
      <c r="R79" s="266"/>
      <c r="S79" s="266"/>
      <c r="T79" s="266"/>
      <c r="U79" s="266"/>
      <c r="V79" s="266"/>
      <c r="W79" s="266"/>
      <c r="X79" s="266"/>
      <c r="Y79" s="266"/>
      <c r="Z79" s="266"/>
      <c r="AA79" s="266"/>
      <c r="AB79" s="410"/>
    </row>
    <row r="80" spans="2:28" ht="13.5" thickBot="1">
      <c r="B80" s="558"/>
      <c r="C80" s="407" t="s">
        <v>2046</v>
      </c>
      <c r="D80" s="407"/>
      <c r="E80" s="408"/>
      <c r="F80" s="266"/>
      <c r="G80" s="266"/>
      <c r="H80" s="266"/>
      <c r="I80" s="266"/>
      <c r="J80" s="266"/>
      <c r="K80" s="266"/>
      <c r="L80" s="266"/>
      <c r="M80" s="266"/>
      <c r="N80" s="266"/>
      <c r="O80" s="266"/>
      <c r="P80" s="266"/>
      <c r="Q80" s="266"/>
      <c r="R80" s="266"/>
      <c r="S80" s="266"/>
      <c r="T80" s="266"/>
      <c r="U80" s="266"/>
      <c r="V80" s="266"/>
      <c r="W80" s="266"/>
      <c r="X80" s="266"/>
      <c r="Y80" s="266"/>
      <c r="Z80" s="266"/>
      <c r="AA80" s="266"/>
      <c r="AB80" s="410"/>
    </row>
    <row r="81" spans="2:28" ht="13.5" thickBot="1">
      <c r="B81" s="558"/>
      <c r="C81" s="407" t="s">
        <v>338</v>
      </c>
      <c r="D81" s="407"/>
      <c r="E81" s="408"/>
      <c r="F81" s="266"/>
      <c r="G81" s="266"/>
      <c r="H81" s="266"/>
      <c r="I81" s="266"/>
      <c r="J81" s="266"/>
      <c r="K81" s="266"/>
      <c r="L81" s="266"/>
      <c r="M81" s="266"/>
      <c r="N81" s="266"/>
      <c r="O81" s="266"/>
      <c r="P81" s="266"/>
      <c r="Q81" s="266"/>
      <c r="R81" s="266"/>
      <c r="S81" s="266"/>
      <c r="T81" s="266"/>
      <c r="U81" s="266"/>
      <c r="V81" s="266"/>
      <c r="W81" s="266"/>
      <c r="X81" s="266"/>
      <c r="Y81" s="266"/>
      <c r="Z81" s="266"/>
      <c r="AA81" s="266"/>
      <c r="AB81" s="410"/>
    </row>
    <row r="82" spans="2:28" ht="13.5" thickBot="1">
      <c r="B82" s="558"/>
      <c r="C82" s="407" t="s">
        <v>2049</v>
      </c>
      <c r="D82" s="407"/>
      <c r="E82" s="408"/>
      <c r="F82" s="266"/>
      <c r="G82" s="266"/>
      <c r="H82" s="266"/>
      <c r="I82" s="266"/>
      <c r="J82" s="266"/>
      <c r="K82" s="266"/>
      <c r="L82" s="266"/>
      <c r="M82" s="266"/>
      <c r="N82" s="266"/>
      <c r="O82" s="266"/>
      <c r="P82" s="266"/>
      <c r="Q82" s="266"/>
      <c r="R82" s="266"/>
      <c r="S82" s="266"/>
      <c r="T82" s="266"/>
      <c r="U82" s="266"/>
      <c r="V82" s="266"/>
      <c r="W82" s="266"/>
      <c r="X82" s="266"/>
      <c r="Y82" s="266"/>
      <c r="Z82" s="266"/>
      <c r="AA82" s="266"/>
      <c r="AB82" s="410"/>
    </row>
    <row r="83" spans="2:28" ht="13.5" thickBot="1">
      <c r="B83" s="558"/>
      <c r="C83" s="412" t="s">
        <v>2050</v>
      </c>
      <c r="D83" s="412" t="s">
        <v>2079</v>
      </c>
      <c r="E83" s="413"/>
      <c r="F83" s="281"/>
      <c r="G83" s="281"/>
      <c r="H83" s="281"/>
      <c r="I83" s="281"/>
      <c r="J83" s="281"/>
      <c r="K83" s="281"/>
      <c r="L83" s="281"/>
      <c r="M83" s="281"/>
      <c r="N83" s="281"/>
      <c r="O83" s="281"/>
      <c r="P83" s="281"/>
      <c r="Q83" s="281"/>
      <c r="R83" s="281"/>
      <c r="S83" s="281"/>
      <c r="T83" s="281"/>
      <c r="U83" s="281"/>
      <c r="V83" s="281"/>
      <c r="W83" s="281"/>
      <c r="X83" s="281"/>
      <c r="Y83" s="281"/>
      <c r="Z83" s="281"/>
      <c r="AA83" s="281"/>
      <c r="AB83" s="414"/>
    </row>
    <row r="84" spans="2:28" ht="13.5" thickBot="1">
      <c r="B84" s="558"/>
      <c r="C84" s="415" t="s">
        <v>2052</v>
      </c>
      <c r="D84" s="403"/>
      <c r="E84" s="416">
        <f t="shared" ref="E84:AB84" si="5">SUM(E61:E83)</f>
        <v>95</v>
      </c>
      <c r="F84" s="405">
        <f t="shared" si="5"/>
        <v>0</v>
      </c>
      <c r="G84" s="405">
        <f t="shared" si="5"/>
        <v>0</v>
      </c>
      <c r="H84" s="405">
        <f t="shared" si="5"/>
        <v>0</v>
      </c>
      <c r="I84" s="405">
        <f t="shared" si="5"/>
        <v>30</v>
      </c>
      <c r="J84" s="405">
        <f t="shared" si="5"/>
        <v>31</v>
      </c>
      <c r="K84" s="405">
        <f t="shared" si="5"/>
        <v>26</v>
      </c>
      <c r="L84" s="405">
        <f t="shared" si="5"/>
        <v>22</v>
      </c>
      <c r="M84" s="405">
        <f t="shared" si="5"/>
        <v>18</v>
      </c>
      <c r="N84" s="405">
        <f t="shared" si="5"/>
        <v>12</v>
      </c>
      <c r="O84" s="405">
        <f t="shared" si="5"/>
        <v>13</v>
      </c>
      <c r="P84" s="405">
        <f t="shared" si="5"/>
        <v>256</v>
      </c>
      <c r="Q84" s="405">
        <f t="shared" si="5"/>
        <v>156</v>
      </c>
      <c r="R84" s="405">
        <f t="shared" si="5"/>
        <v>186</v>
      </c>
      <c r="S84" s="405">
        <f t="shared" si="5"/>
        <v>1</v>
      </c>
      <c r="T84" s="405">
        <f t="shared" si="5"/>
        <v>12</v>
      </c>
      <c r="U84" s="405">
        <f t="shared" si="5"/>
        <v>15</v>
      </c>
      <c r="V84" s="405">
        <f t="shared" si="5"/>
        <v>24</v>
      </c>
      <c r="W84" s="405">
        <f t="shared" si="5"/>
        <v>20</v>
      </c>
      <c r="X84" s="405">
        <f t="shared" si="5"/>
        <v>14</v>
      </c>
      <c r="Y84" s="405">
        <f t="shared" si="5"/>
        <v>5</v>
      </c>
      <c r="Z84" s="405">
        <f t="shared" si="5"/>
        <v>4</v>
      </c>
      <c r="AA84" s="417">
        <f t="shared" si="5"/>
        <v>0.63</v>
      </c>
      <c r="AB84" s="406">
        <f t="shared" si="5"/>
        <v>14</v>
      </c>
    </row>
    <row r="85" spans="2:28" ht="13.5" thickBot="1">
      <c r="B85" s="558"/>
      <c r="C85" s="418" t="s">
        <v>2054</v>
      </c>
      <c r="D85" s="419"/>
      <c r="E85" s="420"/>
      <c r="F85" s="255"/>
      <c r="G85" s="255"/>
      <c r="H85" s="255"/>
      <c r="I85" s="255"/>
      <c r="J85" s="255"/>
      <c r="K85" s="255"/>
      <c r="L85" s="255"/>
      <c r="M85" s="255"/>
      <c r="N85" s="255"/>
      <c r="O85" s="255"/>
      <c r="P85" s="255"/>
      <c r="Q85" s="255"/>
      <c r="R85" s="255"/>
      <c r="S85" s="255"/>
      <c r="T85" s="255"/>
      <c r="U85" s="255"/>
      <c r="V85" s="255"/>
      <c r="W85" s="255"/>
      <c r="X85" s="255"/>
      <c r="Y85" s="255"/>
      <c r="Z85" s="255"/>
      <c r="AA85" s="255"/>
      <c r="AB85" s="421"/>
    </row>
    <row r="86" spans="2:28" ht="13.5" thickBot="1">
      <c r="B86" s="558"/>
      <c r="C86" s="422" t="s">
        <v>2055</v>
      </c>
      <c r="D86" s="423"/>
      <c r="E86" s="424">
        <f>E84+E85</f>
        <v>95</v>
      </c>
      <c r="F86" s="424">
        <f t="shared" ref="F86:AB86" si="6">F84+F85</f>
        <v>0</v>
      </c>
      <c r="G86" s="424">
        <f t="shared" si="6"/>
        <v>0</v>
      </c>
      <c r="H86" s="424">
        <f t="shared" si="6"/>
        <v>0</v>
      </c>
      <c r="I86" s="424">
        <f t="shared" si="6"/>
        <v>30</v>
      </c>
      <c r="J86" s="424">
        <f t="shared" si="6"/>
        <v>31</v>
      </c>
      <c r="K86" s="424">
        <f t="shared" si="6"/>
        <v>26</v>
      </c>
      <c r="L86" s="424">
        <f t="shared" si="6"/>
        <v>22</v>
      </c>
      <c r="M86" s="424">
        <f t="shared" si="6"/>
        <v>18</v>
      </c>
      <c r="N86" s="424">
        <f t="shared" si="6"/>
        <v>12</v>
      </c>
      <c r="O86" s="424">
        <f t="shared" si="6"/>
        <v>13</v>
      </c>
      <c r="P86" s="424">
        <f t="shared" si="6"/>
        <v>256</v>
      </c>
      <c r="Q86" s="424">
        <f t="shared" si="6"/>
        <v>156</v>
      </c>
      <c r="R86" s="424">
        <f t="shared" si="6"/>
        <v>186</v>
      </c>
      <c r="S86" s="424">
        <f t="shared" si="6"/>
        <v>1</v>
      </c>
      <c r="T86" s="424">
        <f t="shared" si="6"/>
        <v>12</v>
      </c>
      <c r="U86" s="424">
        <f t="shared" si="6"/>
        <v>15</v>
      </c>
      <c r="V86" s="424">
        <f t="shared" si="6"/>
        <v>24</v>
      </c>
      <c r="W86" s="424">
        <f t="shared" si="6"/>
        <v>20</v>
      </c>
      <c r="X86" s="424">
        <f t="shared" si="6"/>
        <v>14</v>
      </c>
      <c r="Y86" s="424">
        <f t="shared" si="6"/>
        <v>5</v>
      </c>
      <c r="Z86" s="424">
        <f t="shared" si="6"/>
        <v>4</v>
      </c>
      <c r="AA86" s="425">
        <f t="shared" si="6"/>
        <v>0.63</v>
      </c>
      <c r="AB86" s="426">
        <f t="shared" si="6"/>
        <v>14</v>
      </c>
    </row>
    <row r="87" spans="2:28" ht="13.5" thickBot="1"/>
    <row r="88" spans="2:28" ht="13.5" thickBot="1">
      <c r="B88" s="556" t="s">
        <v>2084</v>
      </c>
      <c r="C88" s="349" t="s">
        <v>2013</v>
      </c>
      <c r="D88" s="349" t="s">
        <v>2085</v>
      </c>
      <c r="E88" s="350">
        <v>9</v>
      </c>
      <c r="F88" s="351"/>
      <c r="G88" s="351"/>
      <c r="H88" s="351"/>
      <c r="I88" s="351">
        <v>5</v>
      </c>
      <c r="J88" s="351">
        <v>5</v>
      </c>
      <c r="K88" s="351">
        <v>5</v>
      </c>
      <c r="L88" s="351">
        <v>5</v>
      </c>
      <c r="M88" s="351">
        <v>5</v>
      </c>
      <c r="N88" s="351">
        <v>5</v>
      </c>
      <c r="O88" s="351">
        <v>5</v>
      </c>
      <c r="P88" s="351">
        <v>55</v>
      </c>
      <c r="Q88" s="351">
        <v>65</v>
      </c>
      <c r="R88" s="351"/>
      <c r="S88" s="351"/>
      <c r="T88" s="351">
        <v>5</v>
      </c>
      <c r="U88" s="351"/>
      <c r="V88" s="351">
        <v>5</v>
      </c>
      <c r="W88" s="351">
        <v>5</v>
      </c>
      <c r="X88" s="351">
        <v>5</v>
      </c>
      <c r="Y88" s="351"/>
      <c r="Z88" s="351">
        <v>3</v>
      </c>
      <c r="AA88" s="351"/>
      <c r="AB88" s="352">
        <v>0.3</v>
      </c>
    </row>
    <row r="89" spans="2:28" ht="13.5" thickBot="1">
      <c r="B89" s="556"/>
      <c r="C89" s="353" t="s">
        <v>2015</v>
      </c>
      <c r="D89" s="353" t="s">
        <v>2086</v>
      </c>
      <c r="E89" s="354">
        <v>11</v>
      </c>
      <c r="F89" s="355"/>
      <c r="G89" s="355"/>
      <c r="H89" s="355"/>
      <c r="I89" s="355">
        <v>3</v>
      </c>
      <c r="J89" s="355">
        <v>5</v>
      </c>
      <c r="K89" s="355"/>
      <c r="L89" s="355">
        <v>4</v>
      </c>
      <c r="M89" s="355"/>
      <c r="N89" s="355">
        <v>8</v>
      </c>
      <c r="O89" s="355"/>
      <c r="P89" s="355">
        <v>50</v>
      </c>
      <c r="Q89" s="355">
        <v>40</v>
      </c>
      <c r="R89" s="355"/>
      <c r="S89" s="355"/>
      <c r="T89" s="355"/>
      <c r="U89" s="355">
        <v>2</v>
      </c>
      <c r="V89" s="355">
        <v>5</v>
      </c>
      <c r="W89" s="355">
        <v>4</v>
      </c>
      <c r="X89" s="355">
        <v>4</v>
      </c>
      <c r="Y89" s="355"/>
      <c r="Z89" s="355"/>
      <c r="AA89" s="355"/>
      <c r="AB89" s="356">
        <v>0.3</v>
      </c>
    </row>
    <row r="90" spans="2:28" ht="13.5" thickBot="1">
      <c r="B90" s="556"/>
      <c r="C90" s="353" t="s">
        <v>2017</v>
      </c>
      <c r="D90" s="353" t="s">
        <v>2087</v>
      </c>
      <c r="E90" s="354">
        <v>15</v>
      </c>
      <c r="F90" s="355"/>
      <c r="G90" s="355"/>
      <c r="H90" s="355"/>
      <c r="I90" s="355"/>
      <c r="J90" s="355"/>
      <c r="K90" s="355"/>
      <c r="L90" s="355"/>
      <c r="M90" s="355"/>
      <c r="N90" s="355">
        <v>7</v>
      </c>
      <c r="O90" s="355"/>
      <c r="P90" s="355"/>
      <c r="Q90" s="355">
        <v>55</v>
      </c>
      <c r="R90" s="355"/>
      <c r="S90" s="355"/>
      <c r="T90" s="355">
        <v>10</v>
      </c>
      <c r="U90" s="355"/>
      <c r="V90" s="355">
        <v>10</v>
      </c>
      <c r="W90" s="355"/>
      <c r="X90" s="355"/>
      <c r="Y90" s="355"/>
      <c r="Z90" s="355"/>
      <c r="AA90" s="355"/>
      <c r="AB90" s="356">
        <v>0</v>
      </c>
    </row>
    <row r="91" spans="2:28" ht="13.5" thickBot="1">
      <c r="B91" s="556"/>
      <c r="C91" s="353" t="s">
        <v>2013</v>
      </c>
      <c r="D91" s="353" t="s">
        <v>2088</v>
      </c>
      <c r="E91" s="354">
        <v>20</v>
      </c>
      <c r="F91" s="355"/>
      <c r="G91" s="355"/>
      <c r="H91" s="355"/>
      <c r="I91" s="355"/>
      <c r="J91" s="355"/>
      <c r="K91" s="355"/>
      <c r="L91" s="355"/>
      <c r="M91" s="355">
        <v>8</v>
      </c>
      <c r="N91" s="355">
        <v>8</v>
      </c>
      <c r="O91" s="355"/>
      <c r="P91" s="355"/>
      <c r="Q91" s="355">
        <v>50</v>
      </c>
      <c r="R91" s="355"/>
      <c r="S91" s="355"/>
      <c r="T91" s="355">
        <v>5</v>
      </c>
      <c r="U91" s="355">
        <v>5</v>
      </c>
      <c r="V91" s="355">
        <v>5</v>
      </c>
      <c r="W91" s="355">
        <v>5</v>
      </c>
      <c r="X91" s="355">
        <v>5</v>
      </c>
      <c r="Y91" s="355"/>
      <c r="Z91" s="355"/>
      <c r="AA91" s="355"/>
      <c r="AB91" s="356">
        <v>0.1</v>
      </c>
    </row>
    <row r="92" spans="2:28" ht="13.5" thickBot="1">
      <c r="B92" s="556"/>
      <c r="C92" s="353" t="s">
        <v>2020</v>
      </c>
      <c r="D92" s="353" t="s">
        <v>2089</v>
      </c>
      <c r="E92" s="354">
        <v>15</v>
      </c>
      <c r="F92" s="355"/>
      <c r="G92" s="355"/>
      <c r="H92" s="355"/>
      <c r="I92" s="355">
        <v>5</v>
      </c>
      <c r="J92" s="355">
        <v>11</v>
      </c>
      <c r="K92" s="355">
        <v>5</v>
      </c>
      <c r="L92" s="355">
        <v>8</v>
      </c>
      <c r="M92" s="355"/>
      <c r="N92" s="355">
        <v>11</v>
      </c>
      <c r="O92" s="355">
        <v>8</v>
      </c>
      <c r="P92" s="355">
        <v>85</v>
      </c>
      <c r="Q92" s="355">
        <v>95</v>
      </c>
      <c r="R92" s="355"/>
      <c r="S92" s="355"/>
      <c r="T92" s="355"/>
      <c r="U92" s="355">
        <v>10</v>
      </c>
      <c r="V92" s="355">
        <v>10</v>
      </c>
      <c r="W92" s="355">
        <v>10</v>
      </c>
      <c r="X92" s="355">
        <v>10</v>
      </c>
      <c r="Y92" s="355"/>
      <c r="Z92" s="355"/>
      <c r="AA92" s="355"/>
      <c r="AB92" s="356">
        <v>1</v>
      </c>
    </row>
    <row r="93" spans="2:28" ht="13.5" thickBot="1">
      <c r="B93" s="556"/>
      <c r="C93" s="353" t="s">
        <v>2022</v>
      </c>
      <c r="D93" s="353" t="s">
        <v>2062</v>
      </c>
      <c r="E93" s="354">
        <v>10</v>
      </c>
      <c r="F93" s="355"/>
      <c r="G93" s="355"/>
      <c r="H93" s="355"/>
      <c r="I93" s="355">
        <v>10</v>
      </c>
      <c r="J93" s="355">
        <v>9</v>
      </c>
      <c r="K93" s="355">
        <v>3</v>
      </c>
      <c r="L93" s="355"/>
      <c r="M93" s="355">
        <v>5</v>
      </c>
      <c r="N93" s="355">
        <v>10</v>
      </c>
      <c r="O93" s="355">
        <v>-7</v>
      </c>
      <c r="P93" s="355">
        <v>60</v>
      </c>
      <c r="Q93" s="355">
        <v>60</v>
      </c>
      <c r="R93" s="355">
        <v>60</v>
      </c>
      <c r="S93" s="355"/>
      <c r="T93" s="355">
        <v>6</v>
      </c>
      <c r="U93" s="355">
        <v>2</v>
      </c>
      <c r="V93" s="355">
        <v>6</v>
      </c>
      <c r="W93" s="355">
        <v>5</v>
      </c>
      <c r="X93" s="355">
        <v>5</v>
      </c>
      <c r="Y93" s="355"/>
      <c r="Z93" s="355"/>
      <c r="AA93" s="355"/>
      <c r="AB93" s="356">
        <v>0.5</v>
      </c>
    </row>
    <row r="94" spans="2:28" ht="13.5" thickBot="1">
      <c r="B94" s="556"/>
      <c r="C94" s="353" t="s">
        <v>2024</v>
      </c>
      <c r="D94" s="353" t="s">
        <v>2090</v>
      </c>
      <c r="E94" s="354">
        <v>11</v>
      </c>
      <c r="F94" s="355"/>
      <c r="G94" s="355"/>
      <c r="H94" s="355"/>
      <c r="I94" s="355"/>
      <c r="J94" s="355">
        <v>3</v>
      </c>
      <c r="K94" s="355">
        <v>6</v>
      </c>
      <c r="L94" s="355">
        <v>5</v>
      </c>
      <c r="M94" s="355"/>
      <c r="N94" s="355">
        <v>6</v>
      </c>
      <c r="O94" s="355">
        <v>2</v>
      </c>
      <c r="P94" s="355">
        <v>45</v>
      </c>
      <c r="Q94" s="355">
        <v>40</v>
      </c>
      <c r="R94" s="355"/>
      <c r="S94" s="355"/>
      <c r="T94" s="355"/>
      <c r="U94" s="355">
        <v>3</v>
      </c>
      <c r="V94" s="355">
        <v>5</v>
      </c>
      <c r="W94" s="355">
        <v>3</v>
      </c>
      <c r="X94" s="355">
        <v>4</v>
      </c>
      <c r="Y94" s="355"/>
      <c r="Z94" s="355"/>
      <c r="AA94" s="355"/>
      <c r="AB94" s="356">
        <v>0.4</v>
      </c>
    </row>
    <row r="95" spans="2:28" ht="13.5" thickBot="1">
      <c r="B95" s="556"/>
      <c r="C95" s="353" t="s">
        <v>2026</v>
      </c>
      <c r="D95" s="353" t="s">
        <v>2091</v>
      </c>
      <c r="E95" s="354">
        <v>8</v>
      </c>
      <c r="F95" s="355"/>
      <c r="G95" s="355"/>
      <c r="H95" s="355"/>
      <c r="I95" s="355"/>
      <c r="J95" s="355"/>
      <c r="K95" s="355">
        <v>15</v>
      </c>
      <c r="L95" s="355">
        <v>15</v>
      </c>
      <c r="M95" s="355"/>
      <c r="N95" s="355"/>
      <c r="O95" s="355"/>
      <c r="P95" s="355">
        <v>50</v>
      </c>
      <c r="Q95" s="355">
        <v>50</v>
      </c>
      <c r="R95" s="355">
        <v>50</v>
      </c>
      <c r="S95" s="355"/>
      <c r="T95" s="355">
        <v>6</v>
      </c>
      <c r="U95" s="355">
        <v>6</v>
      </c>
      <c r="V95" s="355">
        <v>6</v>
      </c>
      <c r="W95" s="355">
        <v>6</v>
      </c>
      <c r="X95" s="355">
        <v>6</v>
      </c>
      <c r="Y95" s="355">
        <v>1</v>
      </c>
      <c r="Z95" s="355"/>
      <c r="AA95" s="355"/>
      <c r="AB95" s="356">
        <v>1.2</v>
      </c>
    </row>
    <row r="96" spans="2:28" ht="13.5" thickBot="1">
      <c r="B96" s="556"/>
      <c r="C96" s="353" t="s">
        <v>2028</v>
      </c>
      <c r="D96" s="353" t="s">
        <v>2092</v>
      </c>
      <c r="E96" s="354">
        <v>11</v>
      </c>
      <c r="F96" s="355"/>
      <c r="G96" s="355"/>
      <c r="H96" s="355"/>
      <c r="I96" s="355">
        <v>5</v>
      </c>
      <c r="J96" s="355">
        <v>5</v>
      </c>
      <c r="K96" s="355">
        <v>5</v>
      </c>
      <c r="L96" s="355">
        <v>5</v>
      </c>
      <c r="M96" s="355">
        <v>5</v>
      </c>
      <c r="N96" s="355">
        <v>5</v>
      </c>
      <c r="O96" s="355">
        <v>5</v>
      </c>
      <c r="P96" s="355">
        <v>60</v>
      </c>
      <c r="Q96" s="355">
        <v>60</v>
      </c>
      <c r="R96" s="355"/>
      <c r="S96" s="355"/>
      <c r="T96" s="355">
        <v>5</v>
      </c>
      <c r="U96" s="355"/>
      <c r="V96" s="355">
        <v>5</v>
      </c>
      <c r="W96" s="355">
        <v>5</v>
      </c>
      <c r="X96" s="355">
        <v>5</v>
      </c>
      <c r="Y96" s="355">
        <v>3</v>
      </c>
      <c r="Z96" s="355"/>
      <c r="AA96" s="355"/>
      <c r="AB96" s="356">
        <v>0.7</v>
      </c>
    </row>
    <row r="97" spans="2:28" ht="13.5" thickBot="1">
      <c r="B97" s="556"/>
      <c r="C97" s="353" t="s">
        <v>2030</v>
      </c>
      <c r="D97" s="353" t="s">
        <v>2093</v>
      </c>
      <c r="E97" s="354">
        <v>8</v>
      </c>
      <c r="F97" s="355"/>
      <c r="G97" s="355"/>
      <c r="H97" s="355"/>
      <c r="I97" s="355"/>
      <c r="J97" s="355"/>
      <c r="K97" s="355"/>
      <c r="L97" s="355"/>
      <c r="M97" s="355"/>
      <c r="N97" s="355"/>
      <c r="O97" s="355"/>
      <c r="P97" s="355"/>
      <c r="Q97" s="355"/>
      <c r="R97" s="355"/>
      <c r="S97" s="355"/>
      <c r="T97" s="355"/>
      <c r="U97" s="355">
        <v>10</v>
      </c>
      <c r="V97" s="355"/>
      <c r="W97" s="355">
        <v>20</v>
      </c>
      <c r="X97" s="355"/>
      <c r="Y97" s="355"/>
      <c r="Z97" s="355"/>
      <c r="AA97" s="355"/>
      <c r="AB97" s="356">
        <v>0</v>
      </c>
    </row>
    <row r="98" spans="2:28" ht="13.5" thickBot="1">
      <c r="B98" s="556"/>
      <c r="C98" s="353" t="s">
        <v>2032</v>
      </c>
      <c r="D98" s="353" t="s">
        <v>2094</v>
      </c>
      <c r="E98" s="354">
        <v>8</v>
      </c>
      <c r="F98" s="355"/>
      <c r="G98" s="355"/>
      <c r="H98" s="355"/>
      <c r="I98" s="355"/>
      <c r="J98" s="355">
        <v>3</v>
      </c>
      <c r="K98" s="355">
        <v>6</v>
      </c>
      <c r="L98" s="355"/>
      <c r="M98" s="355"/>
      <c r="N98" s="355">
        <v>6</v>
      </c>
      <c r="O98" s="355">
        <v>2</v>
      </c>
      <c r="P98" s="355">
        <v>40</v>
      </c>
      <c r="Q98" s="355">
        <v>35</v>
      </c>
      <c r="R98" s="355"/>
      <c r="S98" s="355"/>
      <c r="T98" s="355">
        <v>3</v>
      </c>
      <c r="U98" s="355"/>
      <c r="V98" s="355"/>
      <c r="W98" s="355">
        <v>4</v>
      </c>
      <c r="X98" s="355">
        <v>3</v>
      </c>
      <c r="Y98" s="355"/>
      <c r="Z98" s="355">
        <v>2</v>
      </c>
      <c r="AA98" s="355"/>
      <c r="AB98" s="356">
        <v>0.2</v>
      </c>
    </row>
    <row r="99" spans="2:28" ht="13.5" thickBot="1">
      <c r="B99" s="556"/>
      <c r="C99" s="353" t="s">
        <v>2032</v>
      </c>
      <c r="D99" s="353" t="s">
        <v>2094</v>
      </c>
      <c r="E99" s="354">
        <v>8</v>
      </c>
      <c r="F99" s="355"/>
      <c r="G99" s="355"/>
      <c r="H99" s="355"/>
      <c r="I99" s="355"/>
      <c r="J99" s="355">
        <v>3</v>
      </c>
      <c r="K99" s="355">
        <v>6</v>
      </c>
      <c r="L99" s="355"/>
      <c r="M99" s="355"/>
      <c r="N99" s="355">
        <v>6</v>
      </c>
      <c r="O99" s="355">
        <v>2</v>
      </c>
      <c r="P99" s="355">
        <v>40</v>
      </c>
      <c r="Q99" s="355">
        <v>35</v>
      </c>
      <c r="R99" s="355"/>
      <c r="S99" s="355"/>
      <c r="T99" s="355"/>
      <c r="U99" s="355"/>
      <c r="V99" s="355"/>
      <c r="W99" s="355"/>
      <c r="X99" s="355"/>
      <c r="Y99" s="355"/>
      <c r="Z99" s="355">
        <v>2</v>
      </c>
      <c r="AA99" s="355"/>
      <c r="AB99" s="356">
        <v>0.2</v>
      </c>
    </row>
    <row r="100" spans="2:28" ht="13.5" thickBot="1">
      <c r="B100" s="556"/>
      <c r="C100" s="353" t="s">
        <v>2034</v>
      </c>
      <c r="D100" s="353" t="s">
        <v>2095</v>
      </c>
      <c r="E100" s="354">
        <v>9</v>
      </c>
      <c r="F100" s="355"/>
      <c r="G100" s="355"/>
      <c r="H100" s="355"/>
      <c r="I100" s="355">
        <v>5</v>
      </c>
      <c r="J100" s="355">
        <v>5</v>
      </c>
      <c r="K100" s="355">
        <v>5</v>
      </c>
      <c r="L100" s="355">
        <v>5</v>
      </c>
      <c r="M100" s="355">
        <v>5</v>
      </c>
      <c r="N100" s="355">
        <v>5</v>
      </c>
      <c r="O100" s="355">
        <v>5</v>
      </c>
      <c r="P100" s="355">
        <v>60</v>
      </c>
      <c r="Q100" s="355">
        <v>60</v>
      </c>
      <c r="R100" s="355"/>
      <c r="S100" s="355"/>
      <c r="T100" s="355">
        <v>5</v>
      </c>
      <c r="U100" s="355"/>
      <c r="V100" s="355">
        <v>5</v>
      </c>
      <c r="W100" s="355">
        <v>5</v>
      </c>
      <c r="X100" s="355">
        <v>5</v>
      </c>
      <c r="Y100" s="355">
        <v>3</v>
      </c>
      <c r="Z100" s="355"/>
      <c r="AA100" s="355"/>
      <c r="AB100" s="356">
        <v>3.3</v>
      </c>
    </row>
    <row r="101" spans="2:28" ht="13.5" thickBot="1">
      <c r="B101" s="556"/>
      <c r="C101" s="353" t="s">
        <v>2036</v>
      </c>
      <c r="D101" s="353" t="s">
        <v>2096</v>
      </c>
      <c r="E101" s="354">
        <v>6</v>
      </c>
      <c r="F101" s="355"/>
      <c r="G101" s="355"/>
      <c r="H101" s="355"/>
      <c r="I101" s="355"/>
      <c r="J101" s="355"/>
      <c r="K101" s="355"/>
      <c r="L101" s="355">
        <v>10</v>
      </c>
      <c r="M101" s="355">
        <v>6</v>
      </c>
      <c r="N101" s="355">
        <v>6</v>
      </c>
      <c r="O101" s="355"/>
      <c r="P101" s="355">
        <v>20</v>
      </c>
      <c r="Q101" s="355">
        <v>25</v>
      </c>
      <c r="R101" s="355"/>
      <c r="S101" s="355"/>
      <c r="T101" s="355"/>
      <c r="U101" s="355"/>
      <c r="V101" s="355"/>
      <c r="W101" s="355"/>
      <c r="X101" s="355">
        <v>10</v>
      </c>
      <c r="Y101" s="355"/>
      <c r="Z101" s="355"/>
      <c r="AA101" s="355"/>
      <c r="AB101" s="356">
        <v>1</v>
      </c>
    </row>
    <row r="102" spans="2:28" ht="13.5" thickBot="1">
      <c r="B102" s="556"/>
      <c r="C102" s="353" t="s">
        <v>618</v>
      </c>
      <c r="D102" s="353" t="s">
        <v>2038</v>
      </c>
      <c r="E102" s="354"/>
      <c r="F102" s="355"/>
      <c r="G102" s="355"/>
      <c r="H102" s="355"/>
      <c r="I102" s="355">
        <v>5</v>
      </c>
      <c r="J102" s="355">
        <v>5</v>
      </c>
      <c r="K102" s="355"/>
      <c r="L102" s="355"/>
      <c r="M102" s="355">
        <v>5</v>
      </c>
      <c r="N102" s="355">
        <v>5</v>
      </c>
      <c r="O102" s="355"/>
      <c r="P102" s="355">
        <v>10</v>
      </c>
      <c r="Q102" s="355">
        <v>10</v>
      </c>
      <c r="R102" s="355"/>
      <c r="S102" s="355"/>
      <c r="T102" s="355"/>
      <c r="U102" s="355"/>
      <c r="V102" s="355"/>
      <c r="W102" s="355"/>
      <c r="X102" s="355"/>
      <c r="Y102" s="355"/>
      <c r="Z102" s="355"/>
      <c r="AA102" s="355"/>
      <c r="AB102" s="356">
        <v>0.1</v>
      </c>
    </row>
    <row r="103" spans="2:28" ht="13.5" thickBot="1">
      <c r="B103" s="556"/>
      <c r="C103" s="353" t="s">
        <v>2039</v>
      </c>
      <c r="D103" s="353" t="s">
        <v>2097</v>
      </c>
      <c r="E103" s="354">
        <v>7</v>
      </c>
      <c r="F103" s="355"/>
      <c r="G103" s="355"/>
      <c r="H103" s="355"/>
      <c r="I103" s="355"/>
      <c r="J103" s="355"/>
      <c r="K103" s="355"/>
      <c r="L103" s="355"/>
      <c r="M103" s="355"/>
      <c r="N103" s="355"/>
      <c r="O103" s="355"/>
      <c r="P103" s="355">
        <v>20</v>
      </c>
      <c r="Q103" s="355">
        <v>65</v>
      </c>
      <c r="R103" s="355"/>
      <c r="S103" s="355"/>
      <c r="T103" s="355"/>
      <c r="U103" s="355">
        <v>10</v>
      </c>
      <c r="V103" s="355"/>
      <c r="W103" s="355"/>
      <c r="X103" s="355"/>
      <c r="Y103" s="355"/>
      <c r="Z103" s="355">
        <v>3</v>
      </c>
      <c r="AA103" s="355"/>
      <c r="AB103" s="356">
        <v>0.1</v>
      </c>
    </row>
    <row r="104" spans="2:28" ht="13.5" thickBot="1">
      <c r="B104" s="556"/>
      <c r="C104" s="353" t="s">
        <v>2041</v>
      </c>
      <c r="D104" s="353" t="s">
        <v>2073</v>
      </c>
      <c r="E104" s="354">
        <v>8</v>
      </c>
      <c r="F104" s="355"/>
      <c r="G104" s="355"/>
      <c r="H104" s="355"/>
      <c r="I104" s="355"/>
      <c r="J104" s="355"/>
      <c r="K104" s="355"/>
      <c r="L104" s="355">
        <v>10</v>
      </c>
      <c r="M104" s="355">
        <v>10</v>
      </c>
      <c r="N104" s="355">
        <v>10</v>
      </c>
      <c r="O104" s="355"/>
      <c r="P104" s="355">
        <v>30</v>
      </c>
      <c r="Q104" s="355">
        <v>30</v>
      </c>
      <c r="R104" s="355">
        <v>30</v>
      </c>
      <c r="S104" s="355"/>
      <c r="T104" s="355">
        <v>7</v>
      </c>
      <c r="U104" s="355">
        <v>7</v>
      </c>
      <c r="V104" s="355">
        <v>7</v>
      </c>
      <c r="W104" s="355">
        <v>7</v>
      </c>
      <c r="X104" s="355">
        <v>7</v>
      </c>
      <c r="Y104" s="355"/>
      <c r="Z104" s="355"/>
      <c r="AA104" s="355"/>
      <c r="AB104" s="356">
        <v>0.6</v>
      </c>
    </row>
    <row r="105" spans="2:28" ht="13.5" thickBot="1">
      <c r="B105" s="556"/>
      <c r="C105" s="353" t="s">
        <v>2041</v>
      </c>
      <c r="D105" s="353" t="s">
        <v>2098</v>
      </c>
      <c r="E105" s="354">
        <v>5</v>
      </c>
      <c r="F105" s="355"/>
      <c r="G105" s="355"/>
      <c r="H105" s="355"/>
      <c r="I105" s="355"/>
      <c r="J105" s="355">
        <v>10</v>
      </c>
      <c r="K105" s="355"/>
      <c r="L105" s="355"/>
      <c r="M105" s="355">
        <v>10</v>
      </c>
      <c r="N105" s="355">
        <v>10</v>
      </c>
      <c r="O105" s="355"/>
      <c r="P105" s="355">
        <v>50</v>
      </c>
      <c r="Q105" s="355">
        <v>50</v>
      </c>
      <c r="R105" s="355">
        <v>50</v>
      </c>
      <c r="S105" s="355"/>
      <c r="T105" s="355"/>
      <c r="U105" s="355"/>
      <c r="V105" s="355">
        <v>10</v>
      </c>
      <c r="W105" s="355"/>
      <c r="X105" s="355"/>
      <c r="Y105" s="355"/>
      <c r="Z105" s="355"/>
      <c r="AA105" s="355"/>
      <c r="AB105" s="356">
        <v>0.1</v>
      </c>
    </row>
    <row r="106" spans="2:28" ht="13.5" thickBot="1">
      <c r="B106" s="556"/>
      <c r="C106" s="353" t="s">
        <v>2044</v>
      </c>
      <c r="D106" s="353" t="s">
        <v>2099</v>
      </c>
      <c r="E106" s="354"/>
      <c r="F106" s="355"/>
      <c r="G106" s="355"/>
      <c r="H106" s="355"/>
      <c r="I106" s="355">
        <v>1</v>
      </c>
      <c r="J106" s="355">
        <v>1</v>
      </c>
      <c r="K106" s="355">
        <v>3</v>
      </c>
      <c r="L106" s="355">
        <v>2</v>
      </c>
      <c r="M106" s="355">
        <v>2</v>
      </c>
      <c r="N106" s="355">
        <v>20</v>
      </c>
      <c r="O106" s="355">
        <v>-10</v>
      </c>
      <c r="P106" s="355"/>
      <c r="Q106" s="355"/>
      <c r="R106" s="355"/>
      <c r="S106" s="355"/>
      <c r="T106" s="355">
        <v>5</v>
      </c>
      <c r="U106" s="355">
        <v>5</v>
      </c>
      <c r="V106" s="355">
        <v>5</v>
      </c>
      <c r="W106" s="355">
        <v>5</v>
      </c>
      <c r="X106" s="355">
        <v>5</v>
      </c>
      <c r="Y106" s="355">
        <v>5</v>
      </c>
      <c r="Z106" s="355"/>
      <c r="AA106" s="355"/>
      <c r="AB106" s="356">
        <v>0</v>
      </c>
    </row>
    <row r="107" spans="2:28" ht="13.5" thickBot="1">
      <c r="B107" s="556"/>
      <c r="C107" s="353" t="s">
        <v>2046</v>
      </c>
      <c r="D107" s="353" t="s">
        <v>2100</v>
      </c>
      <c r="E107" s="354"/>
      <c r="F107" s="355"/>
      <c r="G107" s="355"/>
      <c r="H107" s="355"/>
      <c r="I107" s="355"/>
      <c r="J107" s="355">
        <v>10</v>
      </c>
      <c r="K107" s="355"/>
      <c r="L107" s="355"/>
      <c r="M107" s="355">
        <v>5</v>
      </c>
      <c r="N107" s="355">
        <v>5</v>
      </c>
      <c r="O107" s="355"/>
      <c r="P107" s="355">
        <v>25</v>
      </c>
      <c r="Q107" s="355">
        <v>75</v>
      </c>
      <c r="R107" s="355"/>
      <c r="S107" s="355"/>
      <c r="T107" s="355">
        <v>10</v>
      </c>
      <c r="U107" s="355">
        <v>10</v>
      </c>
      <c r="V107" s="355">
        <v>10</v>
      </c>
      <c r="W107" s="355">
        <v>10</v>
      </c>
      <c r="X107" s="355">
        <v>10</v>
      </c>
      <c r="Y107" s="355"/>
      <c r="Z107" s="355"/>
      <c r="AA107" s="355"/>
      <c r="AB107" s="356">
        <v>1</v>
      </c>
    </row>
    <row r="108" spans="2:28" ht="13.5" thickBot="1">
      <c r="B108" s="556"/>
      <c r="C108" s="353" t="s">
        <v>338</v>
      </c>
      <c r="D108" s="353" t="s">
        <v>2101</v>
      </c>
      <c r="E108" s="354">
        <v>8</v>
      </c>
      <c r="F108" s="355"/>
      <c r="G108" s="355"/>
      <c r="H108" s="355"/>
      <c r="I108" s="355"/>
      <c r="J108" s="355"/>
      <c r="K108" s="355"/>
      <c r="L108" s="355"/>
      <c r="M108" s="355"/>
      <c r="N108" s="355">
        <v>6</v>
      </c>
      <c r="O108" s="355"/>
      <c r="P108" s="355">
        <v>35</v>
      </c>
      <c r="Q108" s="355">
        <v>35</v>
      </c>
      <c r="R108" s="355"/>
      <c r="S108" s="355"/>
      <c r="T108" s="355">
        <v>10</v>
      </c>
      <c r="U108" s="355">
        <v>10</v>
      </c>
      <c r="V108" s="355">
        <v>10</v>
      </c>
      <c r="W108" s="355">
        <v>10</v>
      </c>
      <c r="X108" s="355">
        <v>10</v>
      </c>
      <c r="Y108" s="355"/>
      <c r="Z108" s="355"/>
      <c r="AA108" s="355"/>
      <c r="AB108" s="356">
        <v>0.8</v>
      </c>
    </row>
    <row r="109" spans="2:28" ht="13.5" thickBot="1">
      <c r="B109" s="556"/>
      <c r="C109" s="353" t="s">
        <v>2049</v>
      </c>
      <c r="D109" s="353" t="s">
        <v>2076</v>
      </c>
      <c r="E109" s="354"/>
      <c r="F109" s="355"/>
      <c r="G109" s="355"/>
      <c r="H109" s="355"/>
      <c r="I109" s="355"/>
      <c r="J109" s="355">
        <v>2</v>
      </c>
      <c r="K109" s="355"/>
      <c r="L109" s="355"/>
      <c r="M109" s="355"/>
      <c r="N109" s="355"/>
      <c r="O109" s="355"/>
      <c r="P109" s="355">
        <v>10</v>
      </c>
      <c r="Q109" s="355">
        <v>10</v>
      </c>
      <c r="R109" s="355">
        <v>10</v>
      </c>
      <c r="S109" s="355"/>
      <c r="T109" s="355">
        <v>2</v>
      </c>
      <c r="U109" s="355">
        <v>2</v>
      </c>
      <c r="V109" s="355">
        <v>2</v>
      </c>
      <c r="W109" s="355">
        <v>2</v>
      </c>
      <c r="X109" s="355">
        <v>2</v>
      </c>
      <c r="Y109" s="355"/>
      <c r="Z109" s="355"/>
      <c r="AA109" s="355"/>
      <c r="AB109" s="356">
        <v>0.8</v>
      </c>
    </row>
    <row r="110" spans="2:28" ht="13.5" thickBot="1">
      <c r="B110" s="556"/>
      <c r="C110" s="357" t="s">
        <v>2050</v>
      </c>
      <c r="D110" s="357"/>
      <c r="E110" s="358"/>
      <c r="F110" s="359"/>
      <c r="G110" s="359"/>
      <c r="H110" s="359"/>
      <c r="I110" s="359"/>
      <c r="J110" s="359"/>
      <c r="K110" s="359"/>
      <c r="L110" s="359"/>
      <c r="M110" s="359"/>
      <c r="N110" s="359"/>
      <c r="O110" s="359"/>
      <c r="P110" s="359"/>
      <c r="Q110" s="359"/>
      <c r="R110" s="359"/>
      <c r="S110" s="359"/>
      <c r="T110" s="359"/>
      <c r="U110" s="359"/>
      <c r="V110" s="359"/>
      <c r="W110" s="359"/>
      <c r="X110" s="359"/>
      <c r="Y110" s="359"/>
      <c r="Z110" s="359"/>
      <c r="AA110" s="359"/>
      <c r="AB110" s="360"/>
    </row>
    <row r="111" spans="2:28" ht="13.5" thickBot="1">
      <c r="B111" s="556"/>
      <c r="C111" s="427" t="s">
        <v>2052</v>
      </c>
      <c r="D111" s="428"/>
      <c r="E111" s="429">
        <f>SUM(E88:E110)</f>
        <v>177</v>
      </c>
      <c r="F111" s="430">
        <f t="shared" ref="F111:AB111" si="7">SUM(F88:F110)</f>
        <v>0</v>
      </c>
      <c r="G111" s="430">
        <f t="shared" si="7"/>
        <v>0</v>
      </c>
      <c r="H111" s="430">
        <f t="shared" si="7"/>
        <v>0</v>
      </c>
      <c r="I111" s="430">
        <f t="shared" si="7"/>
        <v>39</v>
      </c>
      <c r="J111" s="430">
        <f t="shared" si="7"/>
        <v>77</v>
      </c>
      <c r="K111" s="430">
        <f t="shared" si="7"/>
        <v>59</v>
      </c>
      <c r="L111" s="430">
        <f t="shared" si="7"/>
        <v>69</v>
      </c>
      <c r="M111" s="430">
        <f t="shared" si="7"/>
        <v>66</v>
      </c>
      <c r="N111" s="430">
        <f t="shared" si="7"/>
        <v>139</v>
      </c>
      <c r="O111" s="430">
        <f t="shared" si="7"/>
        <v>12</v>
      </c>
      <c r="P111" s="430">
        <f t="shared" si="7"/>
        <v>745</v>
      </c>
      <c r="Q111" s="430">
        <f t="shared" si="7"/>
        <v>945</v>
      </c>
      <c r="R111" s="430">
        <f t="shared" si="7"/>
        <v>200</v>
      </c>
      <c r="S111" s="430">
        <f t="shared" si="7"/>
        <v>0</v>
      </c>
      <c r="T111" s="430">
        <f t="shared" si="7"/>
        <v>79</v>
      </c>
      <c r="U111" s="430">
        <f t="shared" si="7"/>
        <v>82</v>
      </c>
      <c r="V111" s="430">
        <f t="shared" si="7"/>
        <v>106</v>
      </c>
      <c r="W111" s="430">
        <f t="shared" si="7"/>
        <v>106</v>
      </c>
      <c r="X111" s="430">
        <f t="shared" si="7"/>
        <v>96</v>
      </c>
      <c r="Y111" s="430">
        <f t="shared" si="7"/>
        <v>12</v>
      </c>
      <c r="Z111" s="430">
        <f t="shared" si="7"/>
        <v>10</v>
      </c>
      <c r="AA111" s="431">
        <f t="shared" si="7"/>
        <v>0</v>
      </c>
      <c r="AB111" s="432">
        <f t="shared" si="7"/>
        <v>12.7</v>
      </c>
    </row>
  </sheetData>
  <mergeCells count="5">
    <mergeCell ref="T2:X2"/>
    <mergeCell ref="B5:B31"/>
    <mergeCell ref="B33:B59"/>
    <mergeCell ref="B61:B86"/>
    <mergeCell ref="B88:B111"/>
  </mergeCells>
  <conditionalFormatting sqref="E28:E29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8:F29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8:G29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8:H29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8:I29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8:J29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28:K29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28:L29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28:M29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28:N29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28:O29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28:P29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28:Q29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28:R29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28:S29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28:T29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8:U2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28:V29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28:W29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8:X29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Y28:Y29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Z28:Z29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A28:AA29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B28:AB29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9"/>
  <sheetViews>
    <sheetView showGridLines="0" workbookViewId="0">
      <pane ySplit="2" topLeftCell="A3" activePane="bottomLeft" state="frozen"/>
      <selection pane="bottomLeft" activeCell="A3" sqref="A3"/>
    </sheetView>
  </sheetViews>
  <sheetFormatPr defaultRowHeight="15"/>
  <cols>
    <col min="1" max="1" width="2.85546875" customWidth="1"/>
    <col min="2" max="2" width="5.140625" customWidth="1"/>
    <col min="3" max="3" width="5.140625" style="5" bestFit="1" customWidth="1"/>
    <col min="4" max="4" width="5.140625" style="5" customWidth="1"/>
    <col min="5" max="5" width="23.5703125" bestFit="1" customWidth="1"/>
    <col min="6" max="6" width="18.140625" bestFit="1" customWidth="1"/>
    <col min="7" max="7" width="12.28515625" bestFit="1" customWidth="1"/>
  </cols>
  <sheetData>
    <row r="1" spans="2:7" ht="15.75" thickBot="1"/>
    <row r="2" spans="2:7" ht="66" thickBot="1">
      <c r="B2" s="74" t="s">
        <v>586</v>
      </c>
      <c r="C2" s="75" t="s">
        <v>12</v>
      </c>
      <c r="D2" s="75" t="s">
        <v>591</v>
      </c>
      <c r="E2" s="76" t="s">
        <v>867</v>
      </c>
      <c r="F2" s="76" t="s">
        <v>440</v>
      </c>
      <c r="G2" s="77" t="s">
        <v>868</v>
      </c>
    </row>
    <row r="3" spans="2:7">
      <c r="B3" s="78" t="s">
        <v>869</v>
      </c>
      <c r="C3" s="79" t="s">
        <v>869</v>
      </c>
      <c r="D3" s="79" t="s">
        <v>869</v>
      </c>
      <c r="E3" s="80" t="s">
        <v>870</v>
      </c>
      <c r="F3" s="80" t="s">
        <v>728</v>
      </c>
      <c r="G3" s="81"/>
    </row>
    <row r="4" spans="2:7">
      <c r="B4" s="82" t="s">
        <v>869</v>
      </c>
      <c r="C4" s="83" t="s">
        <v>869</v>
      </c>
      <c r="D4" s="83" t="s">
        <v>869</v>
      </c>
      <c r="E4" s="84" t="s">
        <v>871</v>
      </c>
      <c r="F4" s="84" t="s">
        <v>728</v>
      </c>
      <c r="G4" s="85"/>
    </row>
    <row r="5" spans="2:7">
      <c r="B5" s="82" t="s">
        <v>869</v>
      </c>
      <c r="C5" s="83" t="s">
        <v>869</v>
      </c>
      <c r="D5" s="83" t="s">
        <v>869</v>
      </c>
      <c r="E5" s="84" t="s">
        <v>872</v>
      </c>
      <c r="F5" s="84" t="s">
        <v>728</v>
      </c>
      <c r="G5" s="85"/>
    </row>
    <row r="6" spans="2:7">
      <c r="B6" s="82" t="s">
        <v>869</v>
      </c>
      <c r="C6" s="83" t="s">
        <v>869</v>
      </c>
      <c r="D6" s="83" t="s">
        <v>869</v>
      </c>
      <c r="E6" s="84" t="s">
        <v>873</v>
      </c>
      <c r="F6" s="84" t="s">
        <v>728</v>
      </c>
      <c r="G6" s="85"/>
    </row>
    <row r="7" spans="2:7">
      <c r="B7" s="82" t="s">
        <v>869</v>
      </c>
      <c r="C7" s="83" t="s">
        <v>869</v>
      </c>
      <c r="D7" s="83" t="s">
        <v>869</v>
      </c>
      <c r="E7" s="84" t="s">
        <v>874</v>
      </c>
      <c r="F7" s="84" t="s">
        <v>728</v>
      </c>
      <c r="G7" s="85"/>
    </row>
    <row r="8" spans="2:7">
      <c r="B8" s="82" t="s">
        <v>869</v>
      </c>
      <c r="C8" s="83" t="s">
        <v>869</v>
      </c>
      <c r="D8" s="83" t="s">
        <v>869</v>
      </c>
      <c r="E8" s="84" t="s">
        <v>672</v>
      </c>
      <c r="F8" s="84" t="s">
        <v>728</v>
      </c>
      <c r="G8" s="85"/>
    </row>
    <row r="9" spans="2:7">
      <c r="B9" s="82" t="s">
        <v>869</v>
      </c>
      <c r="C9" s="83" t="s">
        <v>869</v>
      </c>
      <c r="D9" s="83" t="s">
        <v>869</v>
      </c>
      <c r="E9" s="84" t="s">
        <v>875</v>
      </c>
      <c r="F9" s="84" t="s">
        <v>728</v>
      </c>
      <c r="G9" s="85"/>
    </row>
    <row r="10" spans="2:7">
      <c r="B10" s="82" t="s">
        <v>869</v>
      </c>
      <c r="C10" s="83" t="s">
        <v>869</v>
      </c>
      <c r="D10" s="83" t="s">
        <v>869</v>
      </c>
      <c r="E10" s="84" t="s">
        <v>876</v>
      </c>
      <c r="F10" s="84" t="s">
        <v>728</v>
      </c>
      <c r="G10" s="85"/>
    </row>
    <row r="11" spans="2:7">
      <c r="B11" s="82" t="s">
        <v>869</v>
      </c>
      <c r="C11" s="83" t="s">
        <v>869</v>
      </c>
      <c r="D11" s="83" t="s">
        <v>869</v>
      </c>
      <c r="E11" s="84" t="s">
        <v>877</v>
      </c>
      <c r="F11" s="84" t="s">
        <v>728</v>
      </c>
      <c r="G11" s="85"/>
    </row>
    <row r="12" spans="2:7">
      <c r="B12" s="82" t="s">
        <v>869</v>
      </c>
      <c r="C12" s="83" t="s">
        <v>869</v>
      </c>
      <c r="D12" s="83" t="s">
        <v>869</v>
      </c>
      <c r="E12" s="84" t="s">
        <v>878</v>
      </c>
      <c r="F12" s="84" t="s">
        <v>728</v>
      </c>
      <c r="G12" s="85"/>
    </row>
    <row r="13" spans="2:7">
      <c r="B13" s="82" t="s">
        <v>869</v>
      </c>
      <c r="C13" s="83" t="s">
        <v>869</v>
      </c>
      <c r="D13" s="83" t="s">
        <v>869</v>
      </c>
      <c r="E13" s="84" t="s">
        <v>879</v>
      </c>
      <c r="F13" s="84" t="s">
        <v>728</v>
      </c>
      <c r="G13" s="85"/>
    </row>
    <row r="14" spans="2:7">
      <c r="B14" s="82" t="s">
        <v>869</v>
      </c>
      <c r="C14" s="83" t="s">
        <v>869</v>
      </c>
      <c r="D14" s="83" t="s">
        <v>869</v>
      </c>
      <c r="E14" s="84" t="s">
        <v>880</v>
      </c>
      <c r="F14" s="84" t="s">
        <v>728</v>
      </c>
      <c r="G14" s="85"/>
    </row>
    <row r="15" spans="2:7">
      <c r="B15" s="82" t="s">
        <v>869</v>
      </c>
      <c r="C15" s="83" t="s">
        <v>869</v>
      </c>
      <c r="D15" s="83" t="s">
        <v>869</v>
      </c>
      <c r="E15" s="84" t="s">
        <v>881</v>
      </c>
      <c r="F15" s="84" t="s">
        <v>728</v>
      </c>
      <c r="G15" s="85"/>
    </row>
    <row r="16" spans="2:7">
      <c r="B16" s="82" t="s">
        <v>869</v>
      </c>
      <c r="C16" s="83" t="s">
        <v>869</v>
      </c>
      <c r="D16" s="83" t="s">
        <v>869</v>
      </c>
      <c r="E16" s="84" t="s">
        <v>882</v>
      </c>
      <c r="F16" s="84" t="s">
        <v>728</v>
      </c>
      <c r="G16" s="85"/>
    </row>
    <row r="17" spans="2:7">
      <c r="B17" s="82" t="s">
        <v>869</v>
      </c>
      <c r="C17" s="83" t="s">
        <v>869</v>
      </c>
      <c r="D17" s="83" t="s">
        <v>869</v>
      </c>
      <c r="E17" s="84" t="s">
        <v>883</v>
      </c>
      <c r="F17" s="84" t="s">
        <v>728</v>
      </c>
      <c r="G17" s="85"/>
    </row>
    <row r="18" spans="2:7">
      <c r="B18" s="82" t="s">
        <v>869</v>
      </c>
      <c r="C18" s="83" t="s">
        <v>869</v>
      </c>
      <c r="D18" s="83" t="s">
        <v>869</v>
      </c>
      <c r="E18" s="84" t="s">
        <v>884</v>
      </c>
      <c r="F18" s="84" t="s">
        <v>728</v>
      </c>
      <c r="G18" s="85"/>
    </row>
    <row r="19" spans="2:7">
      <c r="B19" s="82" t="s">
        <v>869</v>
      </c>
      <c r="C19" s="83" t="s">
        <v>869</v>
      </c>
      <c r="D19" s="83" t="s">
        <v>869</v>
      </c>
      <c r="E19" s="84" t="s">
        <v>885</v>
      </c>
      <c r="F19" s="84" t="s">
        <v>728</v>
      </c>
      <c r="G19" s="85"/>
    </row>
    <row r="20" spans="2:7">
      <c r="B20" s="78" t="s">
        <v>869</v>
      </c>
      <c r="C20" s="79" t="s">
        <v>869</v>
      </c>
      <c r="D20" s="79" t="s">
        <v>612</v>
      </c>
      <c r="E20" s="80" t="s">
        <v>886</v>
      </c>
      <c r="F20" s="80" t="s">
        <v>887</v>
      </c>
      <c r="G20" s="86" t="s">
        <v>888</v>
      </c>
    </row>
    <row r="21" spans="2:7">
      <c r="B21" s="82" t="s">
        <v>869</v>
      </c>
      <c r="C21" s="83" t="s">
        <v>612</v>
      </c>
      <c r="D21" s="83" t="s">
        <v>612</v>
      </c>
      <c r="E21" s="84" t="s">
        <v>889</v>
      </c>
      <c r="F21" s="84" t="s">
        <v>887</v>
      </c>
      <c r="G21" s="87" t="s">
        <v>890</v>
      </c>
    </row>
    <row r="22" spans="2:7">
      <c r="B22" s="82" t="s">
        <v>869</v>
      </c>
      <c r="C22" s="83" t="s">
        <v>612</v>
      </c>
      <c r="D22" s="83" t="s">
        <v>612</v>
      </c>
      <c r="E22" s="84" t="s">
        <v>891</v>
      </c>
      <c r="F22" s="84" t="s">
        <v>887</v>
      </c>
      <c r="G22" s="87" t="s">
        <v>890</v>
      </c>
    </row>
    <row r="23" spans="2:7">
      <c r="B23" s="82" t="s">
        <v>612</v>
      </c>
      <c r="C23" s="83" t="s">
        <v>869</v>
      </c>
      <c r="D23" s="83" t="s">
        <v>612</v>
      </c>
      <c r="E23" s="84" t="s">
        <v>892</v>
      </c>
      <c r="F23" s="84" t="s">
        <v>887</v>
      </c>
      <c r="G23" s="87" t="s">
        <v>888</v>
      </c>
    </row>
    <row r="24" spans="2:7">
      <c r="B24" s="82" t="s">
        <v>612</v>
      </c>
      <c r="C24" s="83" t="s">
        <v>869</v>
      </c>
      <c r="D24" s="83" t="s">
        <v>612</v>
      </c>
      <c r="E24" s="84" t="s">
        <v>893</v>
      </c>
      <c r="F24" s="84" t="s">
        <v>887</v>
      </c>
      <c r="G24" s="87" t="s">
        <v>888</v>
      </c>
    </row>
    <row r="25" spans="2:7">
      <c r="B25" s="82" t="s">
        <v>612</v>
      </c>
      <c r="C25" s="83" t="s">
        <v>869</v>
      </c>
      <c r="D25" s="83" t="s">
        <v>612</v>
      </c>
      <c r="E25" s="84" t="s">
        <v>894</v>
      </c>
      <c r="F25" s="84" t="s">
        <v>887</v>
      </c>
      <c r="G25" s="87" t="s">
        <v>888</v>
      </c>
    </row>
    <row r="26" spans="2:7">
      <c r="B26" s="82" t="s">
        <v>612</v>
      </c>
      <c r="C26" s="83" t="s">
        <v>869</v>
      </c>
      <c r="D26" s="83" t="s">
        <v>612</v>
      </c>
      <c r="E26" s="84" t="s">
        <v>895</v>
      </c>
      <c r="F26" s="84" t="s">
        <v>887</v>
      </c>
      <c r="G26" s="87" t="s">
        <v>888</v>
      </c>
    </row>
    <row r="27" spans="2:7">
      <c r="B27" s="82" t="s">
        <v>612</v>
      </c>
      <c r="C27" s="83" t="s">
        <v>869</v>
      </c>
      <c r="D27" s="83" t="s">
        <v>612</v>
      </c>
      <c r="E27" s="84" t="s">
        <v>896</v>
      </c>
      <c r="F27" s="84" t="s">
        <v>887</v>
      </c>
      <c r="G27" s="87" t="s">
        <v>888</v>
      </c>
    </row>
    <row r="28" spans="2:7">
      <c r="B28" s="82" t="s">
        <v>612</v>
      </c>
      <c r="C28" s="83" t="s">
        <v>869</v>
      </c>
      <c r="D28" s="83" t="s">
        <v>612</v>
      </c>
      <c r="E28" s="84" t="s">
        <v>897</v>
      </c>
      <c r="F28" s="84" t="s">
        <v>887</v>
      </c>
      <c r="G28" s="87" t="s">
        <v>888</v>
      </c>
    </row>
    <row r="29" spans="2:7" ht="15.75" thickBot="1">
      <c r="B29" s="88" t="s">
        <v>612</v>
      </c>
      <c r="C29" s="89" t="s">
        <v>869</v>
      </c>
      <c r="D29" s="89" t="s">
        <v>612</v>
      </c>
      <c r="E29" s="90" t="s">
        <v>898</v>
      </c>
      <c r="F29" s="90" t="s">
        <v>887</v>
      </c>
      <c r="G29" s="91" t="s">
        <v>888</v>
      </c>
    </row>
  </sheetData>
  <conditionalFormatting sqref="C3:D19 B20:D29">
    <cfRule type="cellIs" dxfId="5" priority="4" operator="equal">
      <formula>"No"</formula>
    </cfRule>
    <cfRule type="cellIs" dxfId="4" priority="5" operator="equal">
      <formula>"IP"</formula>
    </cfRule>
    <cfRule type="cellIs" dxfId="3" priority="6" operator="equal">
      <formula>"Done"</formula>
    </cfRule>
  </conditionalFormatting>
  <conditionalFormatting sqref="B3:B19">
    <cfRule type="cellIs" dxfId="2" priority="1" operator="equal">
      <formula>"No"</formula>
    </cfRule>
    <cfRule type="cellIs" dxfId="1" priority="2" operator="equal">
      <formula>"IP"</formula>
    </cfRule>
    <cfRule type="cellIs" dxfId="0" priority="3" operator="equal">
      <formula>"Done"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99"/>
  <sheetViews>
    <sheetView showGridLines="0" workbookViewId="0">
      <pane ySplit="2" topLeftCell="A42" activePane="bottomLeft" state="frozen"/>
      <selection pane="bottomLeft" activeCell="O63" sqref="O63"/>
    </sheetView>
  </sheetViews>
  <sheetFormatPr defaultRowHeight="12.75"/>
  <cols>
    <col min="1" max="1" width="2.85546875" style="1" customWidth="1"/>
    <col min="2" max="2" width="22.85546875" style="1" customWidth="1"/>
    <col min="3" max="18" width="3.5703125" style="1" bestFit="1" customWidth="1"/>
    <col min="19" max="16384" width="9.140625" style="1"/>
  </cols>
  <sheetData>
    <row r="1" spans="2:18" ht="13.5" thickBot="1"/>
    <row r="2" spans="2:18" ht="66" thickBot="1">
      <c r="B2" s="488"/>
      <c r="C2" s="58" t="s">
        <v>418</v>
      </c>
      <c r="D2" s="59" t="s">
        <v>580</v>
      </c>
      <c r="E2" s="59" t="s">
        <v>581</v>
      </c>
      <c r="F2" s="59" t="s">
        <v>583</v>
      </c>
      <c r="G2" s="59" t="s">
        <v>584</v>
      </c>
      <c r="H2" s="59" t="s">
        <v>585</v>
      </c>
      <c r="I2" s="59" t="s">
        <v>586</v>
      </c>
      <c r="J2" s="59" t="s">
        <v>587</v>
      </c>
      <c r="K2" s="59" t="s">
        <v>12</v>
      </c>
      <c r="L2" s="59" t="s">
        <v>588</v>
      </c>
      <c r="M2" s="59" t="s">
        <v>589</v>
      </c>
      <c r="N2" s="59" t="s">
        <v>590</v>
      </c>
      <c r="O2" s="59" t="s">
        <v>591</v>
      </c>
      <c r="P2" s="59" t="s">
        <v>592</v>
      </c>
      <c r="Q2" s="59" t="s">
        <v>593</v>
      </c>
      <c r="R2" s="60" t="s">
        <v>594</v>
      </c>
    </row>
    <row r="3" spans="2:18">
      <c r="B3" s="489" t="s">
        <v>537</v>
      </c>
      <c r="C3" s="262">
        <v>415</v>
      </c>
      <c r="D3" s="262">
        <v>415</v>
      </c>
      <c r="E3" s="262">
        <v>0</v>
      </c>
      <c r="F3" s="262">
        <v>385</v>
      </c>
      <c r="G3" s="262">
        <v>385</v>
      </c>
      <c r="H3" s="262">
        <v>360</v>
      </c>
      <c r="I3" s="262">
        <v>360</v>
      </c>
      <c r="J3" s="262">
        <v>435</v>
      </c>
      <c r="K3" s="262">
        <v>360</v>
      </c>
      <c r="L3" s="262">
        <v>415</v>
      </c>
      <c r="M3" s="262">
        <v>415</v>
      </c>
      <c r="N3" s="262">
        <v>415</v>
      </c>
      <c r="O3" s="262">
        <v>415</v>
      </c>
      <c r="P3" s="262">
        <v>385</v>
      </c>
      <c r="Q3" s="262">
        <v>415</v>
      </c>
      <c r="R3" s="262">
        <v>360</v>
      </c>
    </row>
    <row r="4" spans="2:18">
      <c r="B4" s="489" t="s">
        <v>538</v>
      </c>
      <c r="C4" s="262">
        <v>415</v>
      </c>
      <c r="D4" s="262">
        <v>415</v>
      </c>
      <c r="E4" s="262">
        <v>0</v>
      </c>
      <c r="F4" s="262">
        <v>0</v>
      </c>
      <c r="G4" s="262">
        <v>0</v>
      </c>
      <c r="H4" s="262">
        <v>360</v>
      </c>
      <c r="I4" s="262">
        <v>360</v>
      </c>
      <c r="J4" s="262">
        <v>0</v>
      </c>
      <c r="K4" s="262">
        <v>360</v>
      </c>
      <c r="L4" s="262">
        <v>415</v>
      </c>
      <c r="M4" s="262">
        <v>415</v>
      </c>
      <c r="N4" s="262">
        <v>495</v>
      </c>
      <c r="O4" s="262">
        <v>415</v>
      </c>
      <c r="P4" s="262">
        <v>370</v>
      </c>
      <c r="Q4" s="262">
        <v>415</v>
      </c>
      <c r="R4" s="262">
        <v>360</v>
      </c>
    </row>
    <row r="5" spans="2:18">
      <c r="B5" s="489" t="s">
        <v>539</v>
      </c>
      <c r="C5" s="262">
        <v>415</v>
      </c>
      <c r="D5" s="262">
        <v>0</v>
      </c>
      <c r="E5" s="262">
        <v>0</v>
      </c>
      <c r="F5" s="262">
        <v>0</v>
      </c>
      <c r="G5" s="262">
        <v>385</v>
      </c>
      <c r="H5" s="262">
        <v>0</v>
      </c>
      <c r="I5" s="262">
        <v>0</v>
      </c>
      <c r="J5" s="262">
        <v>0</v>
      </c>
      <c r="K5" s="262">
        <v>0</v>
      </c>
      <c r="L5" s="262">
        <v>415</v>
      </c>
      <c r="M5" s="262">
        <v>415</v>
      </c>
      <c r="N5" s="262">
        <v>415</v>
      </c>
      <c r="O5" s="262">
        <v>415</v>
      </c>
      <c r="P5" s="262">
        <v>0</v>
      </c>
      <c r="Q5" s="262">
        <v>415</v>
      </c>
      <c r="R5" s="262">
        <v>0</v>
      </c>
    </row>
    <row r="6" spans="2:18">
      <c r="B6" s="489" t="s">
        <v>540</v>
      </c>
      <c r="C6" s="262">
        <v>0</v>
      </c>
      <c r="D6" s="262">
        <v>415</v>
      </c>
      <c r="E6" s="262">
        <v>665</v>
      </c>
      <c r="F6" s="262">
        <v>385</v>
      </c>
      <c r="G6" s="262">
        <v>385</v>
      </c>
      <c r="H6" s="262">
        <v>360</v>
      </c>
      <c r="I6" s="262">
        <v>360</v>
      </c>
      <c r="J6" s="262">
        <v>435</v>
      </c>
      <c r="K6" s="262">
        <v>360</v>
      </c>
      <c r="L6" s="262">
        <v>415</v>
      </c>
      <c r="M6" s="262">
        <v>415</v>
      </c>
      <c r="N6" s="262">
        <v>0</v>
      </c>
      <c r="O6" s="262">
        <v>415</v>
      </c>
      <c r="P6" s="262">
        <v>385</v>
      </c>
      <c r="Q6" s="262">
        <v>415</v>
      </c>
      <c r="R6" s="262">
        <v>360</v>
      </c>
    </row>
    <row r="7" spans="2:18">
      <c r="B7" s="489" t="s">
        <v>541</v>
      </c>
      <c r="C7" s="262">
        <v>0</v>
      </c>
      <c r="D7" s="262">
        <v>0</v>
      </c>
      <c r="E7" s="262">
        <v>665</v>
      </c>
      <c r="F7" s="262">
        <v>0</v>
      </c>
      <c r="G7" s="262">
        <v>0</v>
      </c>
      <c r="H7" s="262">
        <v>0</v>
      </c>
      <c r="I7" s="262">
        <v>0</v>
      </c>
      <c r="J7" s="262">
        <v>0</v>
      </c>
      <c r="K7" s="262">
        <v>0</v>
      </c>
      <c r="L7" s="262">
        <v>415</v>
      </c>
      <c r="M7" s="262">
        <v>415</v>
      </c>
      <c r="N7" s="262">
        <v>0</v>
      </c>
      <c r="O7" s="262">
        <v>415</v>
      </c>
      <c r="P7" s="262">
        <v>0</v>
      </c>
      <c r="Q7" s="262">
        <v>415</v>
      </c>
      <c r="R7" s="262">
        <v>0</v>
      </c>
    </row>
    <row r="8" spans="2:18">
      <c r="B8" s="489" t="s">
        <v>542</v>
      </c>
      <c r="C8" s="262">
        <v>0</v>
      </c>
      <c r="D8" s="262">
        <v>0</v>
      </c>
      <c r="E8" s="262">
        <v>665</v>
      </c>
      <c r="F8" s="262">
        <v>0</v>
      </c>
      <c r="G8" s="262">
        <v>0</v>
      </c>
      <c r="H8" s="262">
        <v>0</v>
      </c>
      <c r="I8" s="262">
        <v>0</v>
      </c>
      <c r="J8" s="262">
        <v>0</v>
      </c>
      <c r="K8" s="262">
        <v>0</v>
      </c>
      <c r="L8" s="262">
        <v>415</v>
      </c>
      <c r="M8" s="262">
        <v>415</v>
      </c>
      <c r="N8" s="262">
        <v>0</v>
      </c>
      <c r="O8" s="262">
        <v>415</v>
      </c>
      <c r="P8" s="262">
        <v>0</v>
      </c>
      <c r="Q8" s="262">
        <v>415</v>
      </c>
      <c r="R8" s="262">
        <v>0</v>
      </c>
    </row>
    <row r="9" spans="2:18">
      <c r="B9" s="489" t="s">
        <v>562</v>
      </c>
      <c r="C9" s="262">
        <v>0</v>
      </c>
      <c r="D9" s="262">
        <v>380</v>
      </c>
      <c r="E9" s="262">
        <v>0</v>
      </c>
      <c r="F9" s="262">
        <v>380</v>
      </c>
      <c r="G9" s="262">
        <v>380</v>
      </c>
      <c r="H9" s="262">
        <v>380</v>
      </c>
      <c r="I9" s="262">
        <v>380</v>
      </c>
      <c r="J9" s="262">
        <v>0</v>
      </c>
      <c r="K9" s="262">
        <v>380</v>
      </c>
      <c r="L9" s="262">
        <v>380</v>
      </c>
      <c r="M9" s="262">
        <v>380</v>
      </c>
      <c r="N9" s="262">
        <v>0</v>
      </c>
      <c r="O9" s="262">
        <v>380</v>
      </c>
      <c r="P9" s="262">
        <v>380</v>
      </c>
      <c r="Q9" s="262">
        <v>0</v>
      </c>
      <c r="R9" s="262">
        <v>380</v>
      </c>
    </row>
    <row r="10" spans="2:18">
      <c r="B10" s="489" t="s">
        <v>543</v>
      </c>
      <c r="C10" s="262">
        <v>550</v>
      </c>
      <c r="D10" s="262">
        <v>550</v>
      </c>
      <c r="E10" s="262">
        <v>550</v>
      </c>
      <c r="F10" s="262">
        <v>550</v>
      </c>
      <c r="G10" s="262">
        <v>550</v>
      </c>
      <c r="H10" s="262">
        <v>550</v>
      </c>
      <c r="I10" s="262">
        <v>550</v>
      </c>
      <c r="J10" s="262">
        <v>550</v>
      </c>
      <c r="K10" s="262">
        <v>550</v>
      </c>
      <c r="L10" s="262">
        <v>550</v>
      </c>
      <c r="M10" s="262">
        <v>550</v>
      </c>
      <c r="N10" s="262">
        <v>550</v>
      </c>
      <c r="O10" s="262">
        <v>550</v>
      </c>
      <c r="P10" s="262">
        <v>550</v>
      </c>
      <c r="Q10" s="262">
        <v>550</v>
      </c>
      <c r="R10" s="262">
        <v>550</v>
      </c>
    </row>
    <row r="11" spans="2:18">
      <c r="B11" s="489" t="s">
        <v>309</v>
      </c>
      <c r="C11" s="262">
        <v>0</v>
      </c>
      <c r="D11" s="262">
        <v>380</v>
      </c>
      <c r="E11" s="262">
        <v>0</v>
      </c>
      <c r="F11" s="262">
        <v>380</v>
      </c>
      <c r="G11" s="262">
        <v>380</v>
      </c>
      <c r="H11" s="262">
        <v>380</v>
      </c>
      <c r="I11" s="262">
        <v>380</v>
      </c>
      <c r="J11" s="262">
        <v>0</v>
      </c>
      <c r="K11" s="262">
        <v>380</v>
      </c>
      <c r="L11" s="262">
        <v>380</v>
      </c>
      <c r="M11" s="262">
        <v>380</v>
      </c>
      <c r="N11" s="262">
        <v>0</v>
      </c>
      <c r="O11" s="262">
        <v>380</v>
      </c>
      <c r="P11" s="262">
        <v>380</v>
      </c>
      <c r="Q11" s="262">
        <v>0</v>
      </c>
      <c r="R11" s="262">
        <v>380</v>
      </c>
    </row>
    <row r="12" spans="2:18">
      <c r="B12" s="489" t="s">
        <v>601</v>
      </c>
      <c r="C12" s="262">
        <v>0</v>
      </c>
      <c r="D12" s="262">
        <v>0</v>
      </c>
      <c r="E12" s="262">
        <v>0</v>
      </c>
      <c r="F12" s="262">
        <v>0</v>
      </c>
      <c r="G12" s="262">
        <v>0</v>
      </c>
      <c r="H12" s="262">
        <v>0</v>
      </c>
      <c r="I12" s="262">
        <v>0</v>
      </c>
      <c r="J12" s="262">
        <v>0</v>
      </c>
      <c r="K12" s="262">
        <v>0</v>
      </c>
      <c r="L12" s="262">
        <v>0</v>
      </c>
      <c r="M12" s="262">
        <v>0</v>
      </c>
      <c r="N12" s="262">
        <v>200</v>
      </c>
      <c r="O12" s="262">
        <v>0</v>
      </c>
      <c r="P12" s="262">
        <v>0</v>
      </c>
      <c r="Q12" s="262">
        <v>0</v>
      </c>
      <c r="R12" s="262">
        <v>0</v>
      </c>
    </row>
    <row r="13" spans="2:18">
      <c r="B13" s="489" t="s">
        <v>544</v>
      </c>
      <c r="C13" s="262">
        <v>0</v>
      </c>
      <c r="D13" s="262">
        <v>0</v>
      </c>
      <c r="E13" s="262">
        <v>0</v>
      </c>
      <c r="F13" s="262">
        <v>0</v>
      </c>
      <c r="G13" s="262">
        <v>0</v>
      </c>
      <c r="H13" s="262">
        <v>0</v>
      </c>
      <c r="I13" s="262">
        <v>0</v>
      </c>
      <c r="J13" s="262">
        <v>0</v>
      </c>
      <c r="K13" s="262">
        <v>0</v>
      </c>
      <c r="L13" s="262">
        <v>385</v>
      </c>
      <c r="M13" s="262">
        <v>435</v>
      </c>
      <c r="N13" s="262">
        <v>415</v>
      </c>
      <c r="O13" s="262">
        <v>385</v>
      </c>
      <c r="P13" s="262">
        <v>0</v>
      </c>
      <c r="Q13" s="262">
        <v>415</v>
      </c>
      <c r="R13" s="262">
        <v>0</v>
      </c>
    </row>
    <row r="14" spans="2:18">
      <c r="B14" s="489" t="s">
        <v>602</v>
      </c>
      <c r="C14" s="262">
        <v>0</v>
      </c>
      <c r="D14" s="262">
        <v>0</v>
      </c>
      <c r="E14" s="262">
        <v>0</v>
      </c>
      <c r="F14" s="262">
        <v>0</v>
      </c>
      <c r="G14" s="262">
        <v>0</v>
      </c>
      <c r="H14" s="262">
        <v>0</v>
      </c>
      <c r="I14" s="262">
        <v>0</v>
      </c>
      <c r="J14" s="262">
        <v>0</v>
      </c>
      <c r="K14" s="262">
        <v>0</v>
      </c>
      <c r="L14" s="262">
        <v>0</v>
      </c>
      <c r="M14" s="262">
        <v>0</v>
      </c>
      <c r="N14" s="262">
        <v>310</v>
      </c>
      <c r="O14" s="262">
        <v>0</v>
      </c>
      <c r="P14" s="262">
        <v>0</v>
      </c>
      <c r="Q14" s="262">
        <v>0</v>
      </c>
      <c r="R14" s="262">
        <v>0</v>
      </c>
    </row>
    <row r="15" spans="2:18">
      <c r="B15" s="489" t="s">
        <v>545</v>
      </c>
      <c r="C15" s="262">
        <v>0</v>
      </c>
      <c r="D15" s="262">
        <v>0</v>
      </c>
      <c r="E15" s="262">
        <v>0</v>
      </c>
      <c r="F15" s="262">
        <v>450</v>
      </c>
      <c r="G15" s="262">
        <v>0</v>
      </c>
      <c r="H15" s="262">
        <v>0</v>
      </c>
      <c r="I15" s="262">
        <v>0</v>
      </c>
      <c r="J15" s="262">
        <v>0</v>
      </c>
      <c r="K15" s="262">
        <v>0</v>
      </c>
      <c r="L15" s="262">
        <v>500</v>
      </c>
      <c r="M15" s="262">
        <v>0</v>
      </c>
      <c r="N15" s="262">
        <v>0</v>
      </c>
      <c r="O15" s="262">
        <v>500</v>
      </c>
      <c r="P15" s="262">
        <v>0</v>
      </c>
      <c r="Q15" s="262">
        <v>525</v>
      </c>
      <c r="R15" s="262">
        <v>0</v>
      </c>
    </row>
    <row r="16" spans="2:18">
      <c r="B16" s="489" t="s">
        <v>546</v>
      </c>
      <c r="C16" s="262">
        <v>525</v>
      </c>
      <c r="D16" s="262">
        <v>525</v>
      </c>
      <c r="E16" s="262">
        <v>525</v>
      </c>
      <c r="F16" s="262">
        <v>525</v>
      </c>
      <c r="G16" s="262">
        <v>525</v>
      </c>
      <c r="H16" s="262">
        <v>525</v>
      </c>
      <c r="I16" s="262">
        <v>525</v>
      </c>
      <c r="J16" s="262">
        <v>525</v>
      </c>
      <c r="K16" s="262">
        <v>525</v>
      </c>
      <c r="L16" s="262">
        <v>525</v>
      </c>
      <c r="M16" s="262">
        <v>525</v>
      </c>
      <c r="N16" s="262">
        <v>525</v>
      </c>
      <c r="O16" s="262">
        <v>525</v>
      </c>
      <c r="P16" s="262">
        <v>525</v>
      </c>
      <c r="Q16" s="262">
        <v>525</v>
      </c>
      <c r="R16" s="262">
        <v>525</v>
      </c>
    </row>
    <row r="17" spans="2:18">
      <c r="B17" s="489" t="s">
        <v>547</v>
      </c>
      <c r="C17" s="262">
        <v>550</v>
      </c>
      <c r="D17" s="262">
        <v>550</v>
      </c>
      <c r="E17" s="262">
        <v>550</v>
      </c>
      <c r="F17" s="262">
        <v>550</v>
      </c>
      <c r="G17" s="262">
        <v>550</v>
      </c>
      <c r="H17" s="262">
        <v>550</v>
      </c>
      <c r="I17" s="262">
        <v>550</v>
      </c>
      <c r="J17" s="262">
        <v>550</v>
      </c>
      <c r="K17" s="262">
        <v>550</v>
      </c>
      <c r="L17" s="262">
        <v>550</v>
      </c>
      <c r="M17" s="262">
        <v>550</v>
      </c>
      <c r="N17" s="262">
        <v>550</v>
      </c>
      <c r="O17" s="262">
        <v>550</v>
      </c>
      <c r="P17" s="262">
        <v>550</v>
      </c>
      <c r="Q17" s="262">
        <v>550</v>
      </c>
      <c r="R17" s="262">
        <v>550</v>
      </c>
    </row>
    <row r="18" spans="2:18">
      <c r="B18" s="489" t="s">
        <v>577</v>
      </c>
      <c r="C18" s="262">
        <v>380</v>
      </c>
      <c r="D18" s="262">
        <v>0</v>
      </c>
      <c r="E18" s="262">
        <v>0</v>
      </c>
      <c r="F18" s="262">
        <v>0</v>
      </c>
      <c r="G18" s="262">
        <v>0</v>
      </c>
      <c r="H18" s="262">
        <v>0</v>
      </c>
      <c r="I18" s="262">
        <v>0</v>
      </c>
      <c r="J18" s="262">
        <v>0</v>
      </c>
      <c r="K18" s="262">
        <v>0</v>
      </c>
      <c r="L18" s="262">
        <v>0</v>
      </c>
      <c r="M18" s="262">
        <v>0</v>
      </c>
      <c r="N18" s="262">
        <v>0</v>
      </c>
      <c r="O18" s="262">
        <v>0</v>
      </c>
      <c r="P18" s="262">
        <v>0</v>
      </c>
      <c r="Q18" s="262">
        <v>0</v>
      </c>
      <c r="R18" s="262">
        <v>0</v>
      </c>
    </row>
    <row r="19" spans="2:18">
      <c r="B19" s="489" t="s">
        <v>563</v>
      </c>
      <c r="C19" s="262">
        <v>0</v>
      </c>
      <c r="D19" s="262">
        <v>215</v>
      </c>
      <c r="E19" s="262">
        <v>0</v>
      </c>
      <c r="F19" s="262">
        <v>220</v>
      </c>
      <c r="G19" s="262">
        <v>220</v>
      </c>
      <c r="H19" s="262">
        <v>220</v>
      </c>
      <c r="I19" s="262">
        <v>220</v>
      </c>
      <c r="J19" s="262">
        <v>0</v>
      </c>
      <c r="K19" s="262">
        <v>220</v>
      </c>
      <c r="L19" s="262">
        <v>215</v>
      </c>
      <c r="M19" s="262">
        <v>215</v>
      </c>
      <c r="N19" s="262">
        <v>0</v>
      </c>
      <c r="O19" s="262">
        <v>215</v>
      </c>
      <c r="P19" s="262">
        <v>220</v>
      </c>
      <c r="Q19" s="262">
        <v>0</v>
      </c>
      <c r="R19" s="262">
        <v>220</v>
      </c>
    </row>
    <row r="20" spans="2:18">
      <c r="B20" s="489" t="s">
        <v>310</v>
      </c>
      <c r="C20" s="262">
        <v>0</v>
      </c>
      <c r="D20" s="262">
        <v>380</v>
      </c>
      <c r="E20" s="262">
        <v>0</v>
      </c>
      <c r="F20" s="262">
        <v>380</v>
      </c>
      <c r="G20" s="262">
        <v>380</v>
      </c>
      <c r="H20" s="262">
        <v>380</v>
      </c>
      <c r="I20" s="262">
        <v>380</v>
      </c>
      <c r="J20" s="262">
        <v>0</v>
      </c>
      <c r="K20" s="262">
        <v>380</v>
      </c>
      <c r="L20" s="262">
        <v>380</v>
      </c>
      <c r="M20" s="262">
        <v>380</v>
      </c>
      <c r="N20" s="262">
        <v>0</v>
      </c>
      <c r="O20" s="262">
        <v>380</v>
      </c>
      <c r="P20" s="262">
        <v>380</v>
      </c>
      <c r="Q20" s="262">
        <v>0</v>
      </c>
      <c r="R20" s="262">
        <v>380</v>
      </c>
    </row>
    <row r="21" spans="2:18">
      <c r="B21" s="489" t="s">
        <v>548</v>
      </c>
      <c r="C21" s="262">
        <v>395</v>
      </c>
      <c r="D21" s="262">
        <v>360</v>
      </c>
      <c r="E21" s="262">
        <v>360</v>
      </c>
      <c r="F21" s="262">
        <v>345</v>
      </c>
      <c r="G21" s="262">
        <v>345</v>
      </c>
      <c r="H21" s="262">
        <v>330</v>
      </c>
      <c r="I21" s="262">
        <v>330</v>
      </c>
      <c r="J21" s="262">
        <v>395</v>
      </c>
      <c r="K21" s="262">
        <v>330</v>
      </c>
      <c r="L21" s="262">
        <v>405</v>
      </c>
      <c r="M21" s="262">
        <v>360</v>
      </c>
      <c r="N21" s="262">
        <v>395</v>
      </c>
      <c r="O21" s="262">
        <v>395</v>
      </c>
      <c r="P21" s="262">
        <v>345</v>
      </c>
      <c r="Q21" s="262">
        <v>405</v>
      </c>
      <c r="R21" s="262">
        <v>330</v>
      </c>
    </row>
    <row r="22" spans="2:18">
      <c r="B22" s="489" t="s">
        <v>549</v>
      </c>
      <c r="C22" s="262">
        <v>0</v>
      </c>
      <c r="D22" s="262">
        <v>0</v>
      </c>
      <c r="E22" s="262">
        <v>518</v>
      </c>
      <c r="F22" s="262">
        <v>0</v>
      </c>
      <c r="G22" s="262">
        <v>0</v>
      </c>
      <c r="H22" s="262">
        <v>0</v>
      </c>
      <c r="I22" s="262">
        <v>0</v>
      </c>
      <c r="J22" s="262">
        <v>518</v>
      </c>
      <c r="K22" s="262">
        <v>0</v>
      </c>
      <c r="L22" s="262">
        <v>518</v>
      </c>
      <c r="M22" s="262">
        <v>518</v>
      </c>
      <c r="N22" s="262">
        <v>518</v>
      </c>
      <c r="O22" s="262">
        <v>518</v>
      </c>
      <c r="P22" s="262">
        <v>0</v>
      </c>
      <c r="Q22" s="262">
        <v>518</v>
      </c>
      <c r="R22" s="262">
        <v>0</v>
      </c>
    </row>
    <row r="23" spans="2:18">
      <c r="B23" s="489" t="s">
        <v>570</v>
      </c>
      <c r="C23" s="262">
        <v>120</v>
      </c>
      <c r="D23" s="262">
        <v>0</v>
      </c>
      <c r="E23" s="262">
        <v>0</v>
      </c>
      <c r="F23" s="262">
        <v>0</v>
      </c>
      <c r="G23" s="262">
        <v>0</v>
      </c>
      <c r="H23" s="262">
        <v>0</v>
      </c>
      <c r="I23" s="262">
        <v>0</v>
      </c>
      <c r="J23" s="262">
        <v>0</v>
      </c>
      <c r="K23" s="262">
        <v>0</v>
      </c>
      <c r="L23" s="262">
        <v>0</v>
      </c>
      <c r="M23" s="262">
        <v>0</v>
      </c>
      <c r="N23" s="262">
        <v>200</v>
      </c>
      <c r="O23" s="262">
        <v>0</v>
      </c>
      <c r="P23" s="262">
        <v>0</v>
      </c>
      <c r="Q23" s="262">
        <v>0</v>
      </c>
      <c r="R23" s="262">
        <v>0</v>
      </c>
    </row>
    <row r="24" spans="2:18">
      <c r="B24" s="489" t="s">
        <v>564</v>
      </c>
      <c r="C24" s="262">
        <v>0</v>
      </c>
      <c r="D24" s="262">
        <v>380</v>
      </c>
      <c r="E24" s="262">
        <v>0</v>
      </c>
      <c r="F24" s="262">
        <v>380</v>
      </c>
      <c r="G24" s="262">
        <v>380</v>
      </c>
      <c r="H24" s="262">
        <v>380</v>
      </c>
      <c r="I24" s="262">
        <v>380</v>
      </c>
      <c r="J24" s="262">
        <v>0</v>
      </c>
      <c r="K24" s="262">
        <v>380</v>
      </c>
      <c r="L24" s="262">
        <v>380</v>
      </c>
      <c r="M24" s="262">
        <v>380</v>
      </c>
      <c r="N24" s="262">
        <v>0</v>
      </c>
      <c r="O24" s="262">
        <v>380</v>
      </c>
      <c r="P24" s="262">
        <v>380</v>
      </c>
      <c r="Q24" s="262">
        <v>0</v>
      </c>
      <c r="R24" s="262">
        <v>380</v>
      </c>
    </row>
    <row r="25" spans="2:18">
      <c r="B25" s="489" t="s">
        <v>550</v>
      </c>
      <c r="C25" s="262">
        <v>465</v>
      </c>
      <c r="D25" s="262">
        <v>465</v>
      </c>
      <c r="E25" s="262">
        <v>465</v>
      </c>
      <c r="F25" s="262">
        <v>440</v>
      </c>
      <c r="G25" s="262">
        <v>440</v>
      </c>
      <c r="H25" s="262">
        <v>415</v>
      </c>
      <c r="I25" s="262">
        <v>415</v>
      </c>
      <c r="J25" s="262">
        <v>510</v>
      </c>
      <c r="K25" s="262">
        <v>415</v>
      </c>
      <c r="L25" s="262">
        <v>465</v>
      </c>
      <c r="M25" s="262">
        <v>465</v>
      </c>
      <c r="N25" s="262">
        <v>490</v>
      </c>
      <c r="O25" s="262">
        <v>465</v>
      </c>
      <c r="P25" s="262">
        <v>440</v>
      </c>
      <c r="Q25" s="262">
        <v>490</v>
      </c>
      <c r="R25" s="262">
        <v>415</v>
      </c>
    </row>
    <row r="26" spans="2:18">
      <c r="B26" s="489" t="s">
        <v>551</v>
      </c>
      <c r="C26" s="262">
        <v>525</v>
      </c>
      <c r="D26" s="262">
        <v>175</v>
      </c>
      <c r="E26" s="262">
        <v>270</v>
      </c>
      <c r="F26" s="262">
        <v>0</v>
      </c>
      <c r="G26" s="262">
        <v>0</v>
      </c>
      <c r="H26" s="262">
        <v>0</v>
      </c>
      <c r="I26" s="262">
        <v>0</v>
      </c>
      <c r="J26" s="262">
        <v>280</v>
      </c>
      <c r="K26" s="262">
        <v>0</v>
      </c>
      <c r="L26" s="262">
        <v>260</v>
      </c>
      <c r="M26" s="262">
        <v>270</v>
      </c>
      <c r="N26" s="262">
        <v>270</v>
      </c>
      <c r="O26" s="262">
        <v>260</v>
      </c>
      <c r="P26" s="262">
        <v>0</v>
      </c>
      <c r="Q26" s="262">
        <v>270</v>
      </c>
      <c r="R26" s="262">
        <v>0</v>
      </c>
    </row>
    <row r="27" spans="2:18">
      <c r="B27" s="489" t="s">
        <v>595</v>
      </c>
      <c r="C27" s="262">
        <v>0</v>
      </c>
      <c r="D27" s="262">
        <v>0</v>
      </c>
      <c r="E27" s="262">
        <v>0</v>
      </c>
      <c r="F27" s="262">
        <v>0</v>
      </c>
      <c r="G27" s="262">
        <v>0</v>
      </c>
      <c r="H27" s="262">
        <v>0</v>
      </c>
      <c r="I27" s="262">
        <v>0</v>
      </c>
      <c r="J27" s="262">
        <v>530</v>
      </c>
      <c r="K27" s="262">
        <v>0</v>
      </c>
      <c r="L27" s="262">
        <v>0</v>
      </c>
      <c r="M27" s="262">
        <v>0</v>
      </c>
      <c r="N27" s="262">
        <v>0</v>
      </c>
      <c r="O27" s="262">
        <v>0</v>
      </c>
      <c r="P27" s="262">
        <v>0</v>
      </c>
      <c r="Q27" s="262">
        <v>0</v>
      </c>
      <c r="R27" s="262">
        <v>0</v>
      </c>
    </row>
    <row r="28" spans="2:18">
      <c r="B28" s="489" t="s">
        <v>552</v>
      </c>
      <c r="C28" s="262">
        <v>270</v>
      </c>
      <c r="D28" s="262">
        <v>270</v>
      </c>
      <c r="E28" s="262">
        <v>0</v>
      </c>
      <c r="F28" s="262">
        <v>0</v>
      </c>
      <c r="G28" s="262">
        <v>0</v>
      </c>
      <c r="H28" s="262">
        <v>0</v>
      </c>
      <c r="I28" s="262">
        <v>0</v>
      </c>
      <c r="J28" s="262">
        <v>275</v>
      </c>
      <c r="K28" s="262">
        <v>0</v>
      </c>
      <c r="L28" s="262">
        <v>0</v>
      </c>
      <c r="M28" s="262">
        <v>270</v>
      </c>
      <c r="N28" s="262">
        <v>270</v>
      </c>
      <c r="O28" s="262">
        <v>0</v>
      </c>
      <c r="P28" s="262">
        <v>0</v>
      </c>
      <c r="Q28" s="262">
        <v>270</v>
      </c>
      <c r="R28" s="262">
        <v>0</v>
      </c>
    </row>
    <row r="29" spans="2:18">
      <c r="B29" s="489" t="s">
        <v>596</v>
      </c>
      <c r="C29" s="262">
        <v>0</v>
      </c>
      <c r="D29" s="262">
        <v>0</v>
      </c>
      <c r="E29" s="262">
        <v>0</v>
      </c>
      <c r="F29" s="262">
        <v>0</v>
      </c>
      <c r="G29" s="262">
        <v>0</v>
      </c>
      <c r="H29" s="262">
        <v>0</v>
      </c>
      <c r="I29" s="262">
        <v>0</v>
      </c>
      <c r="J29" s="262">
        <v>530</v>
      </c>
      <c r="K29" s="262">
        <v>0</v>
      </c>
      <c r="L29" s="262">
        <v>0</v>
      </c>
      <c r="M29" s="262">
        <v>0</v>
      </c>
      <c r="N29" s="262">
        <v>0</v>
      </c>
      <c r="O29" s="262">
        <v>0</v>
      </c>
      <c r="P29" s="262">
        <v>0</v>
      </c>
      <c r="Q29" s="262">
        <v>0</v>
      </c>
      <c r="R29" s="262">
        <v>0</v>
      </c>
    </row>
    <row r="30" spans="2:18">
      <c r="B30" s="489" t="s">
        <v>315</v>
      </c>
      <c r="C30" s="262">
        <v>0</v>
      </c>
      <c r="D30" s="262">
        <v>380</v>
      </c>
      <c r="E30" s="262">
        <v>0</v>
      </c>
      <c r="F30" s="262">
        <v>380</v>
      </c>
      <c r="G30" s="262">
        <v>380</v>
      </c>
      <c r="H30" s="262">
        <v>380</v>
      </c>
      <c r="I30" s="262">
        <v>380</v>
      </c>
      <c r="J30" s="262">
        <v>0</v>
      </c>
      <c r="K30" s="262">
        <v>380</v>
      </c>
      <c r="L30" s="262">
        <v>380</v>
      </c>
      <c r="M30" s="262">
        <v>380</v>
      </c>
      <c r="N30" s="262">
        <v>0</v>
      </c>
      <c r="O30" s="262">
        <v>380</v>
      </c>
      <c r="P30" s="262">
        <v>380</v>
      </c>
      <c r="Q30" s="262">
        <v>0</v>
      </c>
      <c r="R30" s="262">
        <v>380</v>
      </c>
    </row>
    <row r="31" spans="2:18">
      <c r="B31" s="489" t="s">
        <v>597</v>
      </c>
      <c r="C31" s="262">
        <v>0</v>
      </c>
      <c r="D31" s="262">
        <v>0</v>
      </c>
      <c r="E31" s="262">
        <v>0</v>
      </c>
      <c r="F31" s="262">
        <v>0</v>
      </c>
      <c r="G31" s="262">
        <v>0</v>
      </c>
      <c r="H31" s="262">
        <v>0</v>
      </c>
      <c r="I31" s="262">
        <v>0</v>
      </c>
      <c r="J31" s="262">
        <v>200</v>
      </c>
      <c r="K31" s="262">
        <v>0</v>
      </c>
      <c r="L31" s="262">
        <v>0</v>
      </c>
      <c r="M31" s="262">
        <v>0</v>
      </c>
      <c r="N31" s="262">
        <v>0</v>
      </c>
      <c r="O31" s="262">
        <v>0</v>
      </c>
      <c r="P31" s="262">
        <v>0</v>
      </c>
      <c r="Q31" s="262">
        <v>0</v>
      </c>
      <c r="R31" s="262">
        <v>0</v>
      </c>
    </row>
    <row r="32" spans="2:18">
      <c r="B32" s="489" t="s">
        <v>598</v>
      </c>
      <c r="C32" s="262">
        <v>0</v>
      </c>
      <c r="D32" s="262">
        <v>0</v>
      </c>
      <c r="E32" s="262">
        <v>0</v>
      </c>
      <c r="F32" s="262">
        <v>0</v>
      </c>
      <c r="G32" s="262">
        <v>0</v>
      </c>
      <c r="H32" s="262">
        <v>0</v>
      </c>
      <c r="I32" s="262">
        <v>0</v>
      </c>
      <c r="J32" s="262">
        <v>530</v>
      </c>
      <c r="K32" s="262">
        <v>0</v>
      </c>
      <c r="L32" s="262">
        <v>0</v>
      </c>
      <c r="M32" s="262">
        <v>0</v>
      </c>
      <c r="N32" s="262">
        <v>0</v>
      </c>
      <c r="O32" s="262">
        <v>0</v>
      </c>
      <c r="P32" s="262">
        <v>0</v>
      </c>
      <c r="Q32" s="262">
        <v>0</v>
      </c>
      <c r="R32" s="262">
        <v>0</v>
      </c>
    </row>
    <row r="33" spans="2:18">
      <c r="B33" s="489" t="s">
        <v>565</v>
      </c>
      <c r="C33" s="262">
        <v>250</v>
      </c>
      <c r="D33" s="262">
        <v>0</v>
      </c>
      <c r="E33" s="262">
        <v>0</v>
      </c>
      <c r="F33" s="262">
        <v>0</v>
      </c>
      <c r="G33" s="262">
        <v>265</v>
      </c>
      <c r="H33" s="262">
        <v>0</v>
      </c>
      <c r="I33" s="262">
        <v>0</v>
      </c>
      <c r="J33" s="262">
        <v>0</v>
      </c>
      <c r="K33" s="262">
        <v>0</v>
      </c>
      <c r="L33" s="262">
        <v>0</v>
      </c>
      <c r="M33" s="262">
        <v>265</v>
      </c>
      <c r="N33" s="262">
        <v>0</v>
      </c>
      <c r="O33" s="262">
        <v>0</v>
      </c>
      <c r="P33" s="262">
        <v>0</v>
      </c>
      <c r="Q33" s="262">
        <v>0</v>
      </c>
      <c r="R33" s="262">
        <v>0</v>
      </c>
    </row>
    <row r="34" spans="2:18">
      <c r="B34" s="489" t="s">
        <v>582</v>
      </c>
      <c r="C34" s="262">
        <v>0</v>
      </c>
      <c r="D34" s="262">
        <v>0</v>
      </c>
      <c r="E34" s="262">
        <v>280</v>
      </c>
      <c r="F34" s="262">
        <v>0</v>
      </c>
      <c r="G34" s="262">
        <v>0</v>
      </c>
      <c r="H34" s="262">
        <v>0</v>
      </c>
      <c r="I34" s="262">
        <v>0</v>
      </c>
      <c r="J34" s="262">
        <v>0</v>
      </c>
      <c r="K34" s="262">
        <v>0</v>
      </c>
      <c r="L34" s="262">
        <v>0</v>
      </c>
      <c r="M34" s="262">
        <v>0</v>
      </c>
      <c r="N34" s="262">
        <v>0</v>
      </c>
      <c r="O34" s="262">
        <v>0</v>
      </c>
      <c r="P34" s="262">
        <v>0</v>
      </c>
      <c r="Q34" s="262">
        <v>0</v>
      </c>
      <c r="R34" s="262">
        <v>0</v>
      </c>
    </row>
    <row r="35" spans="2:18">
      <c r="B35" s="489" t="s">
        <v>553</v>
      </c>
      <c r="C35" s="262">
        <v>360</v>
      </c>
      <c r="D35" s="262">
        <v>415</v>
      </c>
      <c r="E35" s="262">
        <v>385</v>
      </c>
      <c r="F35" s="262">
        <v>315</v>
      </c>
      <c r="G35" s="262">
        <v>315</v>
      </c>
      <c r="H35" s="262">
        <v>315</v>
      </c>
      <c r="I35" s="262">
        <v>315</v>
      </c>
      <c r="J35" s="262">
        <v>435</v>
      </c>
      <c r="K35" s="262">
        <v>315</v>
      </c>
      <c r="L35" s="262">
        <v>360</v>
      </c>
      <c r="M35" s="262">
        <v>360</v>
      </c>
      <c r="N35" s="262">
        <v>360</v>
      </c>
      <c r="O35" s="262">
        <v>360</v>
      </c>
      <c r="P35" s="262">
        <v>315</v>
      </c>
      <c r="Q35" s="262">
        <v>360</v>
      </c>
      <c r="R35" s="262">
        <v>315</v>
      </c>
    </row>
    <row r="36" spans="2:18">
      <c r="B36" s="489" t="s">
        <v>566</v>
      </c>
      <c r="C36" s="262">
        <v>50</v>
      </c>
      <c r="D36" s="262">
        <v>0</v>
      </c>
      <c r="E36" s="262">
        <v>0</v>
      </c>
      <c r="F36" s="262">
        <v>0</v>
      </c>
      <c r="G36" s="262">
        <v>50</v>
      </c>
      <c r="H36" s="262">
        <v>0</v>
      </c>
      <c r="I36" s="262">
        <v>0</v>
      </c>
      <c r="J36" s="262">
        <v>0</v>
      </c>
      <c r="K36" s="262">
        <v>0</v>
      </c>
      <c r="L36" s="262">
        <v>0</v>
      </c>
      <c r="M36" s="262">
        <v>75</v>
      </c>
      <c r="N36" s="262">
        <v>225</v>
      </c>
      <c r="O36" s="262">
        <v>75</v>
      </c>
      <c r="P36" s="262">
        <v>0</v>
      </c>
      <c r="Q36" s="262">
        <v>0</v>
      </c>
      <c r="R36" s="262">
        <v>0</v>
      </c>
    </row>
    <row r="37" spans="2:18">
      <c r="B37" s="489" t="s">
        <v>571</v>
      </c>
      <c r="C37" s="262">
        <v>425</v>
      </c>
      <c r="D37" s="262">
        <v>0</v>
      </c>
      <c r="E37" s="262">
        <v>525</v>
      </c>
      <c r="F37" s="262">
        <v>0</v>
      </c>
      <c r="G37" s="262">
        <v>0</v>
      </c>
      <c r="H37" s="262">
        <v>0</v>
      </c>
      <c r="I37" s="262">
        <v>0</v>
      </c>
      <c r="J37" s="262">
        <v>500</v>
      </c>
      <c r="K37" s="262">
        <v>0</v>
      </c>
      <c r="L37" s="262">
        <v>0</v>
      </c>
      <c r="M37" s="262">
        <v>0</v>
      </c>
      <c r="N37" s="262">
        <v>475</v>
      </c>
      <c r="O37" s="262">
        <v>0</v>
      </c>
      <c r="P37" s="262">
        <v>0</v>
      </c>
      <c r="Q37" s="262">
        <v>0</v>
      </c>
      <c r="R37" s="262">
        <v>0</v>
      </c>
    </row>
    <row r="38" spans="2:18">
      <c r="B38" s="489" t="s">
        <v>554</v>
      </c>
      <c r="C38" s="262">
        <v>0</v>
      </c>
      <c r="D38" s="262">
        <v>500</v>
      </c>
      <c r="E38" s="262">
        <v>450</v>
      </c>
      <c r="F38" s="262">
        <v>0</v>
      </c>
      <c r="G38" s="262">
        <v>0</v>
      </c>
      <c r="H38" s="262">
        <v>0</v>
      </c>
      <c r="I38" s="262">
        <v>0</v>
      </c>
      <c r="J38" s="262">
        <v>530</v>
      </c>
      <c r="K38" s="262">
        <v>0</v>
      </c>
      <c r="L38" s="262">
        <v>0</v>
      </c>
      <c r="M38" s="262">
        <v>500</v>
      </c>
      <c r="N38" s="262">
        <v>0</v>
      </c>
      <c r="O38" s="262">
        <v>0</v>
      </c>
      <c r="P38" s="262">
        <v>0</v>
      </c>
      <c r="Q38" s="262">
        <v>500</v>
      </c>
      <c r="R38" s="262">
        <v>0</v>
      </c>
    </row>
    <row r="39" spans="2:18">
      <c r="B39" s="489" t="s">
        <v>567</v>
      </c>
      <c r="C39" s="262">
        <v>1</v>
      </c>
      <c r="D39" s="262">
        <v>525</v>
      </c>
      <c r="E39" s="262">
        <v>0</v>
      </c>
      <c r="F39" s="262">
        <v>550</v>
      </c>
      <c r="G39" s="262">
        <v>550</v>
      </c>
      <c r="H39" s="262">
        <v>550</v>
      </c>
      <c r="I39" s="262">
        <v>550</v>
      </c>
      <c r="J39" s="262">
        <v>0</v>
      </c>
      <c r="K39" s="262">
        <v>550</v>
      </c>
      <c r="L39" s="262">
        <v>525</v>
      </c>
      <c r="M39" s="262">
        <v>525</v>
      </c>
      <c r="N39" s="262">
        <v>0</v>
      </c>
      <c r="O39" s="262">
        <v>535</v>
      </c>
      <c r="P39" s="262">
        <v>550</v>
      </c>
      <c r="Q39" s="262">
        <v>0</v>
      </c>
      <c r="R39" s="262">
        <v>550</v>
      </c>
    </row>
    <row r="40" spans="2:18">
      <c r="B40" s="489" t="s">
        <v>599</v>
      </c>
      <c r="C40" s="262">
        <v>0</v>
      </c>
      <c r="D40" s="262">
        <v>0</v>
      </c>
      <c r="E40" s="262">
        <v>0</v>
      </c>
      <c r="F40" s="262">
        <v>0</v>
      </c>
      <c r="G40" s="262">
        <v>0</v>
      </c>
      <c r="H40" s="262">
        <v>0</v>
      </c>
      <c r="I40" s="262">
        <v>0</v>
      </c>
      <c r="J40" s="262">
        <v>200</v>
      </c>
      <c r="K40" s="262">
        <v>0</v>
      </c>
      <c r="L40" s="262">
        <v>0</v>
      </c>
      <c r="M40" s="262">
        <v>0</v>
      </c>
      <c r="N40" s="262">
        <v>0</v>
      </c>
      <c r="O40" s="262">
        <v>0</v>
      </c>
      <c r="P40" s="262">
        <v>0</v>
      </c>
      <c r="Q40" s="262">
        <v>0</v>
      </c>
      <c r="R40" s="262">
        <v>0</v>
      </c>
    </row>
    <row r="41" spans="2:18">
      <c r="B41" s="489" t="s">
        <v>555</v>
      </c>
      <c r="C41" s="262">
        <v>290</v>
      </c>
      <c r="D41" s="262">
        <v>290</v>
      </c>
      <c r="E41" s="262">
        <v>290</v>
      </c>
      <c r="F41" s="262">
        <v>230</v>
      </c>
      <c r="G41" s="262">
        <v>230</v>
      </c>
      <c r="H41" s="262">
        <v>160</v>
      </c>
      <c r="I41" s="262">
        <v>160</v>
      </c>
      <c r="J41" s="262">
        <v>290</v>
      </c>
      <c r="K41" s="262">
        <v>160</v>
      </c>
      <c r="L41" s="262">
        <v>255</v>
      </c>
      <c r="M41" s="262">
        <v>290</v>
      </c>
      <c r="N41" s="262">
        <v>290</v>
      </c>
      <c r="O41" s="262">
        <v>255</v>
      </c>
      <c r="P41" s="262">
        <v>230</v>
      </c>
      <c r="Q41" s="262">
        <v>290</v>
      </c>
      <c r="R41" s="262">
        <v>160</v>
      </c>
    </row>
    <row r="42" spans="2:18">
      <c r="B42" s="489" t="s">
        <v>609</v>
      </c>
      <c r="C42" s="262">
        <v>390</v>
      </c>
      <c r="D42" s="262">
        <v>430</v>
      </c>
      <c r="E42" s="262">
        <v>415</v>
      </c>
      <c r="F42" s="262">
        <v>0</v>
      </c>
      <c r="G42" s="262">
        <v>0</v>
      </c>
      <c r="H42" s="262">
        <v>0</v>
      </c>
      <c r="I42" s="262">
        <v>0</v>
      </c>
      <c r="J42" s="262">
        <v>480</v>
      </c>
      <c r="K42" s="262">
        <v>0</v>
      </c>
      <c r="L42" s="262">
        <v>440</v>
      </c>
      <c r="M42" s="262">
        <v>465</v>
      </c>
      <c r="N42" s="262">
        <v>465</v>
      </c>
      <c r="O42" s="262">
        <v>440</v>
      </c>
      <c r="P42" s="262">
        <v>0</v>
      </c>
      <c r="Q42" s="262">
        <v>490</v>
      </c>
      <c r="R42" s="262">
        <v>0</v>
      </c>
    </row>
    <row r="43" spans="2:18">
      <c r="B43" s="489" t="s">
        <v>572</v>
      </c>
      <c r="C43" s="262">
        <v>380</v>
      </c>
      <c r="D43" s="262">
        <v>0</v>
      </c>
      <c r="E43" s="262">
        <v>0</v>
      </c>
      <c r="F43" s="262">
        <v>0</v>
      </c>
      <c r="G43" s="262">
        <v>0</v>
      </c>
      <c r="H43" s="262">
        <v>0</v>
      </c>
      <c r="I43" s="262">
        <v>0</v>
      </c>
      <c r="J43" s="262">
        <v>0</v>
      </c>
      <c r="K43" s="262">
        <v>0</v>
      </c>
      <c r="L43" s="262">
        <v>0</v>
      </c>
      <c r="M43" s="262">
        <v>0</v>
      </c>
      <c r="N43" s="262">
        <v>0</v>
      </c>
      <c r="O43" s="262">
        <v>0</v>
      </c>
      <c r="P43" s="262">
        <v>0</v>
      </c>
      <c r="Q43" s="262">
        <v>0</v>
      </c>
      <c r="R43" s="262">
        <v>0</v>
      </c>
    </row>
    <row r="44" spans="2:18">
      <c r="B44" s="489" t="s">
        <v>573</v>
      </c>
      <c r="C44" s="262">
        <v>440</v>
      </c>
      <c r="D44" s="262">
        <v>0</v>
      </c>
      <c r="E44" s="262">
        <v>0</v>
      </c>
      <c r="F44" s="262">
        <v>0</v>
      </c>
      <c r="G44" s="262">
        <v>0</v>
      </c>
      <c r="H44" s="262">
        <v>0</v>
      </c>
      <c r="I44" s="262">
        <v>0</v>
      </c>
      <c r="J44" s="262">
        <v>0</v>
      </c>
      <c r="K44" s="262">
        <v>0</v>
      </c>
      <c r="L44" s="262">
        <v>0</v>
      </c>
      <c r="M44" s="262">
        <v>0</v>
      </c>
      <c r="N44" s="262">
        <v>460</v>
      </c>
      <c r="O44" s="262">
        <v>0</v>
      </c>
      <c r="P44" s="262">
        <v>0</v>
      </c>
      <c r="Q44" s="262">
        <v>0</v>
      </c>
      <c r="R44" s="262">
        <v>0</v>
      </c>
    </row>
    <row r="45" spans="2:18">
      <c r="B45" s="489" t="s">
        <v>603</v>
      </c>
      <c r="C45" s="262">
        <v>0</v>
      </c>
      <c r="D45" s="262">
        <v>0</v>
      </c>
      <c r="E45" s="262">
        <v>0</v>
      </c>
      <c r="F45" s="262">
        <v>0</v>
      </c>
      <c r="G45" s="262">
        <v>0</v>
      </c>
      <c r="H45" s="262">
        <v>0</v>
      </c>
      <c r="I45" s="262">
        <v>0</v>
      </c>
      <c r="J45" s="262">
        <v>0</v>
      </c>
      <c r="K45" s="262">
        <v>0</v>
      </c>
      <c r="L45" s="262">
        <v>0</v>
      </c>
      <c r="M45" s="262">
        <v>0</v>
      </c>
      <c r="N45" s="262">
        <v>300</v>
      </c>
      <c r="O45" s="262">
        <v>0</v>
      </c>
      <c r="P45" s="262">
        <v>0</v>
      </c>
      <c r="Q45" s="262">
        <v>0</v>
      </c>
      <c r="R45" s="262">
        <v>0</v>
      </c>
    </row>
    <row r="46" spans="2:18">
      <c r="B46" s="489" t="s">
        <v>556</v>
      </c>
      <c r="C46" s="262">
        <v>365</v>
      </c>
      <c r="D46" s="262">
        <v>365</v>
      </c>
      <c r="E46" s="262">
        <v>390</v>
      </c>
      <c r="F46" s="262">
        <v>0</v>
      </c>
      <c r="G46" s="262">
        <v>0</v>
      </c>
      <c r="H46" s="262">
        <v>0</v>
      </c>
      <c r="I46" s="262">
        <v>0</v>
      </c>
      <c r="J46" s="262">
        <v>415</v>
      </c>
      <c r="K46" s="262">
        <v>0</v>
      </c>
      <c r="L46" s="262">
        <v>415</v>
      </c>
      <c r="M46" s="262">
        <v>415</v>
      </c>
      <c r="N46" s="262">
        <v>390</v>
      </c>
      <c r="O46" s="262">
        <v>415</v>
      </c>
      <c r="P46" s="262">
        <v>0</v>
      </c>
      <c r="Q46" s="262">
        <v>440</v>
      </c>
      <c r="R46" s="262">
        <v>0</v>
      </c>
    </row>
    <row r="47" spans="2:18">
      <c r="B47" s="489" t="s">
        <v>574</v>
      </c>
      <c r="C47" s="262">
        <v>405</v>
      </c>
      <c r="D47" s="262">
        <v>0</v>
      </c>
      <c r="E47" s="262">
        <v>0</v>
      </c>
      <c r="F47" s="262">
        <v>0</v>
      </c>
      <c r="G47" s="262">
        <v>0</v>
      </c>
      <c r="H47" s="262">
        <v>0</v>
      </c>
      <c r="I47" s="262">
        <v>0</v>
      </c>
      <c r="J47" s="262">
        <v>530</v>
      </c>
      <c r="K47" s="262">
        <v>0</v>
      </c>
      <c r="L47" s="262">
        <v>0</v>
      </c>
      <c r="M47" s="262">
        <v>0</v>
      </c>
      <c r="N47" s="262">
        <v>460</v>
      </c>
      <c r="O47" s="262">
        <v>0</v>
      </c>
      <c r="P47" s="262">
        <v>0</v>
      </c>
      <c r="Q47" s="262">
        <v>0</v>
      </c>
      <c r="R47" s="262">
        <v>0</v>
      </c>
    </row>
    <row r="48" spans="2:18">
      <c r="B48" s="489" t="s">
        <v>557</v>
      </c>
      <c r="C48" s="262">
        <v>200</v>
      </c>
      <c r="D48" s="262">
        <v>200</v>
      </c>
      <c r="E48" s="262">
        <v>200</v>
      </c>
      <c r="F48" s="262">
        <v>200</v>
      </c>
      <c r="G48" s="262">
        <v>200</v>
      </c>
      <c r="H48" s="262">
        <v>200</v>
      </c>
      <c r="I48" s="262">
        <v>200</v>
      </c>
      <c r="J48" s="262">
        <v>200</v>
      </c>
      <c r="K48" s="262">
        <v>200</v>
      </c>
      <c r="L48" s="262">
        <v>200</v>
      </c>
      <c r="M48" s="262">
        <v>200</v>
      </c>
      <c r="N48" s="262">
        <v>200</v>
      </c>
      <c r="O48" s="262">
        <v>200</v>
      </c>
      <c r="P48" s="262">
        <v>200</v>
      </c>
      <c r="Q48" s="262">
        <v>200</v>
      </c>
      <c r="R48" s="262">
        <v>200</v>
      </c>
    </row>
    <row r="49" spans="2:18">
      <c r="B49" s="489" t="s">
        <v>578</v>
      </c>
      <c r="C49" s="262">
        <v>120</v>
      </c>
      <c r="D49" s="262">
        <v>0</v>
      </c>
      <c r="E49" s="262">
        <v>0</v>
      </c>
      <c r="F49" s="262">
        <v>0</v>
      </c>
      <c r="G49" s="262">
        <v>0</v>
      </c>
      <c r="H49" s="262">
        <v>0</v>
      </c>
      <c r="I49" s="262">
        <v>0</v>
      </c>
      <c r="J49" s="262">
        <v>0</v>
      </c>
      <c r="K49" s="262">
        <v>0</v>
      </c>
      <c r="L49" s="262">
        <v>0</v>
      </c>
      <c r="M49" s="262">
        <v>0</v>
      </c>
      <c r="N49" s="262">
        <v>140</v>
      </c>
      <c r="O49" s="262">
        <v>0</v>
      </c>
      <c r="P49" s="262">
        <v>0</v>
      </c>
      <c r="Q49" s="262">
        <v>0</v>
      </c>
      <c r="R49" s="262">
        <v>0</v>
      </c>
    </row>
    <row r="50" spans="2:18">
      <c r="B50" s="489" t="s">
        <v>575</v>
      </c>
      <c r="C50" s="262">
        <v>380</v>
      </c>
      <c r="D50" s="262">
        <v>0</v>
      </c>
      <c r="E50" s="262">
        <v>0</v>
      </c>
      <c r="F50" s="262">
        <v>0</v>
      </c>
      <c r="G50" s="262">
        <v>0</v>
      </c>
      <c r="H50" s="262">
        <v>0</v>
      </c>
      <c r="I50" s="262">
        <v>0</v>
      </c>
      <c r="J50" s="262">
        <v>0</v>
      </c>
      <c r="K50" s="262">
        <v>0</v>
      </c>
      <c r="L50" s="262">
        <v>0</v>
      </c>
      <c r="M50" s="262">
        <v>0</v>
      </c>
      <c r="N50" s="262">
        <v>0</v>
      </c>
      <c r="O50" s="262">
        <v>0</v>
      </c>
      <c r="P50" s="262">
        <v>0</v>
      </c>
      <c r="Q50" s="262">
        <v>0</v>
      </c>
      <c r="R50" s="262">
        <v>0</v>
      </c>
    </row>
    <row r="51" spans="2:18">
      <c r="B51" s="489" t="s">
        <v>568</v>
      </c>
      <c r="C51" s="262">
        <v>75</v>
      </c>
      <c r="D51" s="262">
        <v>0</v>
      </c>
      <c r="E51" s="262">
        <v>0</v>
      </c>
      <c r="F51" s="262">
        <v>0</v>
      </c>
      <c r="G51" s="262">
        <v>0</v>
      </c>
      <c r="H51" s="262">
        <v>0</v>
      </c>
      <c r="I51" s="262">
        <v>0</v>
      </c>
      <c r="J51" s="262">
        <v>113</v>
      </c>
      <c r="K51" s="262">
        <v>0</v>
      </c>
      <c r="L51" s="262">
        <v>0</v>
      </c>
      <c r="M51" s="262">
        <v>75</v>
      </c>
      <c r="N51" s="262">
        <v>200</v>
      </c>
      <c r="O51" s="262">
        <v>0</v>
      </c>
      <c r="P51" s="262">
        <v>0</v>
      </c>
      <c r="Q51" s="262">
        <v>0</v>
      </c>
      <c r="R51" s="262">
        <v>0</v>
      </c>
    </row>
    <row r="52" spans="2:18">
      <c r="B52" s="489" t="s">
        <v>579</v>
      </c>
      <c r="C52" s="262">
        <v>380</v>
      </c>
      <c r="D52" s="262">
        <v>0</v>
      </c>
      <c r="E52" s="262">
        <v>0</v>
      </c>
      <c r="F52" s="262">
        <v>0</v>
      </c>
      <c r="G52" s="262">
        <v>0</v>
      </c>
      <c r="H52" s="262">
        <v>0</v>
      </c>
      <c r="I52" s="262">
        <v>0</v>
      </c>
      <c r="J52" s="262">
        <v>0</v>
      </c>
      <c r="K52" s="262">
        <v>0</v>
      </c>
      <c r="L52" s="262">
        <v>0</v>
      </c>
      <c r="M52" s="262">
        <v>0</v>
      </c>
      <c r="N52" s="262">
        <v>0</v>
      </c>
      <c r="O52" s="262">
        <v>0</v>
      </c>
      <c r="P52" s="262">
        <v>0</v>
      </c>
      <c r="Q52" s="262">
        <v>0</v>
      </c>
      <c r="R52" s="262">
        <v>0</v>
      </c>
    </row>
    <row r="53" spans="2:18">
      <c r="B53" s="489" t="s">
        <v>604</v>
      </c>
      <c r="C53" s="262">
        <v>0</v>
      </c>
      <c r="D53" s="262">
        <v>0</v>
      </c>
      <c r="E53" s="262">
        <v>0</v>
      </c>
      <c r="F53" s="262">
        <v>225</v>
      </c>
      <c r="G53" s="262">
        <v>225</v>
      </c>
      <c r="H53" s="262">
        <v>225</v>
      </c>
      <c r="I53" s="262">
        <v>225</v>
      </c>
      <c r="J53" s="262">
        <v>0</v>
      </c>
      <c r="K53" s="262">
        <v>225</v>
      </c>
      <c r="L53" s="262">
        <v>0</v>
      </c>
      <c r="M53" s="262">
        <v>0</v>
      </c>
      <c r="N53" s="262">
        <v>0</v>
      </c>
      <c r="O53" s="262">
        <v>0</v>
      </c>
      <c r="P53" s="262">
        <v>225</v>
      </c>
      <c r="Q53" s="262">
        <v>0</v>
      </c>
      <c r="R53" s="262">
        <v>225</v>
      </c>
    </row>
    <row r="54" spans="2:18">
      <c r="B54" s="489" t="s">
        <v>605</v>
      </c>
      <c r="C54" s="262">
        <v>0</v>
      </c>
      <c r="D54" s="262">
        <v>0</v>
      </c>
      <c r="E54" s="262">
        <v>0</v>
      </c>
      <c r="F54" s="262">
        <v>280</v>
      </c>
      <c r="G54" s="262">
        <v>280</v>
      </c>
      <c r="H54" s="262">
        <v>280</v>
      </c>
      <c r="I54" s="262">
        <v>225</v>
      </c>
      <c r="J54" s="262">
        <v>0</v>
      </c>
      <c r="K54" s="262">
        <v>280</v>
      </c>
      <c r="L54" s="262">
        <v>0</v>
      </c>
      <c r="M54" s="262">
        <v>0</v>
      </c>
      <c r="N54" s="262">
        <v>0</v>
      </c>
      <c r="O54" s="262">
        <v>0</v>
      </c>
      <c r="P54" s="262">
        <v>285</v>
      </c>
      <c r="Q54" s="262">
        <v>0</v>
      </c>
      <c r="R54" s="262">
        <v>275</v>
      </c>
    </row>
    <row r="55" spans="2:18">
      <c r="B55" s="489" t="s">
        <v>606</v>
      </c>
      <c r="C55" s="262">
        <v>0</v>
      </c>
      <c r="D55" s="262">
        <v>0</v>
      </c>
      <c r="E55" s="262">
        <v>0</v>
      </c>
      <c r="F55" s="262">
        <v>225</v>
      </c>
      <c r="G55" s="262">
        <v>225</v>
      </c>
      <c r="H55" s="262">
        <v>225</v>
      </c>
      <c r="I55" s="262">
        <v>280</v>
      </c>
      <c r="J55" s="262">
        <v>0</v>
      </c>
      <c r="K55" s="262">
        <v>225</v>
      </c>
      <c r="L55" s="262">
        <v>0</v>
      </c>
      <c r="M55" s="262">
        <v>0</v>
      </c>
      <c r="N55" s="262">
        <v>0</v>
      </c>
      <c r="O55" s="262">
        <v>0</v>
      </c>
      <c r="P55" s="262">
        <v>275</v>
      </c>
      <c r="Q55" s="262">
        <v>0</v>
      </c>
      <c r="R55" s="262">
        <v>225</v>
      </c>
    </row>
    <row r="56" spans="2:18">
      <c r="B56" s="489" t="s">
        <v>607</v>
      </c>
      <c r="C56" s="262">
        <v>0</v>
      </c>
      <c r="D56" s="262">
        <v>0</v>
      </c>
      <c r="E56" s="262">
        <v>0</v>
      </c>
      <c r="F56" s="262">
        <v>225</v>
      </c>
      <c r="G56" s="262">
        <v>225</v>
      </c>
      <c r="H56" s="262">
        <v>225</v>
      </c>
      <c r="I56" s="262">
        <v>225</v>
      </c>
      <c r="J56" s="262">
        <v>0</v>
      </c>
      <c r="K56" s="262">
        <v>225</v>
      </c>
      <c r="L56" s="262">
        <v>0</v>
      </c>
      <c r="M56" s="262">
        <v>0</v>
      </c>
      <c r="N56" s="262">
        <v>0</v>
      </c>
      <c r="O56" s="262">
        <v>0</v>
      </c>
      <c r="P56" s="262">
        <v>225</v>
      </c>
      <c r="Q56" s="262">
        <v>0</v>
      </c>
      <c r="R56" s="262">
        <v>225</v>
      </c>
    </row>
    <row r="57" spans="2:18">
      <c r="B57" s="489" t="s">
        <v>608</v>
      </c>
      <c r="C57" s="262">
        <v>0</v>
      </c>
      <c r="D57" s="262">
        <v>0</v>
      </c>
      <c r="E57" s="262">
        <v>0</v>
      </c>
      <c r="F57" s="262">
        <v>275</v>
      </c>
      <c r="G57" s="262">
        <v>275</v>
      </c>
      <c r="H57" s="262">
        <v>275</v>
      </c>
      <c r="I57" s="262">
        <v>275</v>
      </c>
      <c r="J57" s="262">
        <v>0</v>
      </c>
      <c r="K57" s="262">
        <v>275</v>
      </c>
      <c r="L57" s="262">
        <v>0</v>
      </c>
      <c r="M57" s="262">
        <v>0</v>
      </c>
      <c r="N57" s="262">
        <v>0</v>
      </c>
      <c r="O57" s="262">
        <v>0</v>
      </c>
      <c r="P57" s="262">
        <v>225</v>
      </c>
      <c r="Q57" s="262">
        <v>0</v>
      </c>
      <c r="R57" s="262">
        <v>280</v>
      </c>
    </row>
    <row r="58" spans="2:18">
      <c r="B58" s="489" t="s">
        <v>558</v>
      </c>
      <c r="C58" s="262">
        <v>400</v>
      </c>
      <c r="D58" s="262">
        <v>400</v>
      </c>
      <c r="E58" s="262">
        <v>400</v>
      </c>
      <c r="F58" s="262">
        <v>400</v>
      </c>
      <c r="G58" s="262">
        <v>400</v>
      </c>
      <c r="H58" s="262">
        <v>400</v>
      </c>
      <c r="I58" s="262">
        <v>400</v>
      </c>
      <c r="J58" s="262">
        <v>400</v>
      </c>
      <c r="K58" s="262">
        <v>400</v>
      </c>
      <c r="L58" s="262">
        <v>400</v>
      </c>
      <c r="M58" s="262">
        <v>400</v>
      </c>
      <c r="N58" s="262">
        <v>400</v>
      </c>
      <c r="O58" s="262">
        <v>400</v>
      </c>
      <c r="P58" s="262">
        <v>400</v>
      </c>
      <c r="Q58" s="262">
        <v>400</v>
      </c>
      <c r="R58" s="262">
        <v>400</v>
      </c>
    </row>
    <row r="59" spans="2:18">
      <c r="B59" s="489" t="s">
        <v>559</v>
      </c>
      <c r="C59" s="262">
        <v>0</v>
      </c>
      <c r="D59" s="262">
        <v>0</v>
      </c>
      <c r="E59" s="262">
        <v>0</v>
      </c>
      <c r="F59" s="262">
        <v>0</v>
      </c>
      <c r="G59" s="262">
        <v>0</v>
      </c>
      <c r="H59" s="262">
        <v>0</v>
      </c>
      <c r="I59" s="262">
        <v>0</v>
      </c>
      <c r="J59" s="262">
        <v>0</v>
      </c>
      <c r="K59" s="262">
        <v>0</v>
      </c>
      <c r="L59" s="262">
        <v>230</v>
      </c>
      <c r="M59" s="262">
        <v>200</v>
      </c>
      <c r="N59" s="262">
        <v>0</v>
      </c>
      <c r="O59" s="262">
        <v>230</v>
      </c>
      <c r="P59" s="262">
        <v>0</v>
      </c>
      <c r="Q59" s="262">
        <v>230</v>
      </c>
      <c r="R59" s="262">
        <v>0</v>
      </c>
    </row>
    <row r="60" spans="2:18">
      <c r="B60" s="489" t="s">
        <v>560</v>
      </c>
      <c r="C60" s="262">
        <v>415</v>
      </c>
      <c r="D60" s="262">
        <v>415</v>
      </c>
      <c r="E60" s="262">
        <v>415</v>
      </c>
      <c r="F60" s="262">
        <v>415</v>
      </c>
      <c r="G60" s="262">
        <v>415</v>
      </c>
      <c r="H60" s="262">
        <v>415</v>
      </c>
      <c r="I60" s="262">
        <v>415</v>
      </c>
      <c r="J60" s="262">
        <v>415</v>
      </c>
      <c r="K60" s="262">
        <v>415</v>
      </c>
      <c r="L60" s="262">
        <v>415</v>
      </c>
      <c r="M60" s="262">
        <v>415</v>
      </c>
      <c r="N60" s="262">
        <v>415</v>
      </c>
      <c r="O60" s="262">
        <v>415</v>
      </c>
      <c r="P60" s="262">
        <v>415</v>
      </c>
      <c r="Q60" s="262">
        <v>415</v>
      </c>
      <c r="R60" s="262">
        <v>415</v>
      </c>
    </row>
    <row r="61" spans="2:18">
      <c r="B61" s="489" t="s">
        <v>600</v>
      </c>
      <c r="C61" s="262">
        <v>0</v>
      </c>
      <c r="D61" s="262">
        <v>0</v>
      </c>
      <c r="E61" s="262">
        <v>0</v>
      </c>
      <c r="F61" s="262">
        <v>0</v>
      </c>
      <c r="G61" s="262">
        <v>0</v>
      </c>
      <c r="H61" s="262">
        <v>0</v>
      </c>
      <c r="I61" s="262">
        <v>0</v>
      </c>
      <c r="J61" s="262">
        <v>530</v>
      </c>
      <c r="K61" s="262">
        <v>0</v>
      </c>
      <c r="L61" s="262">
        <v>0</v>
      </c>
      <c r="M61" s="262">
        <v>0</v>
      </c>
      <c r="N61" s="262">
        <v>0</v>
      </c>
      <c r="O61" s="262">
        <v>0</v>
      </c>
      <c r="P61" s="262">
        <v>0</v>
      </c>
      <c r="Q61" s="262">
        <v>0</v>
      </c>
      <c r="R61" s="262">
        <v>0</v>
      </c>
    </row>
    <row r="62" spans="2:18">
      <c r="B62" s="489" t="s">
        <v>569</v>
      </c>
      <c r="C62" s="262">
        <v>200</v>
      </c>
      <c r="D62" s="262">
        <v>0</v>
      </c>
      <c r="E62" s="262">
        <v>0</v>
      </c>
      <c r="F62" s="262">
        <v>0</v>
      </c>
      <c r="G62" s="262">
        <v>175</v>
      </c>
      <c r="H62" s="262">
        <v>0</v>
      </c>
      <c r="I62" s="262">
        <v>0</v>
      </c>
      <c r="J62" s="262">
        <v>0</v>
      </c>
      <c r="K62" s="262">
        <v>0</v>
      </c>
      <c r="L62" s="262">
        <v>0</v>
      </c>
      <c r="M62" s="262">
        <v>300</v>
      </c>
      <c r="N62" s="262">
        <v>0</v>
      </c>
      <c r="O62" s="262">
        <v>0</v>
      </c>
      <c r="P62" s="262">
        <v>0</v>
      </c>
      <c r="Q62" s="262">
        <v>0</v>
      </c>
      <c r="R62" s="262">
        <v>0</v>
      </c>
    </row>
    <row r="63" spans="2:18">
      <c r="B63" s="489" t="s">
        <v>561</v>
      </c>
      <c r="C63" s="262">
        <v>465</v>
      </c>
      <c r="D63" s="262">
        <v>240</v>
      </c>
      <c r="E63" s="262">
        <v>540</v>
      </c>
      <c r="F63" s="262">
        <v>0</v>
      </c>
      <c r="G63" s="262">
        <v>0</v>
      </c>
      <c r="H63" s="262">
        <v>0</v>
      </c>
      <c r="I63" s="262">
        <v>0</v>
      </c>
      <c r="J63" s="262">
        <v>565</v>
      </c>
      <c r="K63" s="262">
        <v>0</v>
      </c>
      <c r="L63" s="262">
        <v>350</v>
      </c>
      <c r="M63" s="262">
        <v>565</v>
      </c>
      <c r="N63" s="262">
        <v>555</v>
      </c>
      <c r="O63" s="262">
        <v>350</v>
      </c>
      <c r="P63" s="262">
        <v>0</v>
      </c>
      <c r="Q63" s="262">
        <v>565</v>
      </c>
      <c r="R63" s="262">
        <v>0</v>
      </c>
    </row>
    <row r="64" spans="2:18">
      <c r="B64" s="489" t="s">
        <v>576</v>
      </c>
      <c r="C64" s="262">
        <v>380</v>
      </c>
      <c r="D64" s="262">
        <v>0</v>
      </c>
      <c r="E64" s="262">
        <v>0</v>
      </c>
      <c r="F64" s="262">
        <v>0</v>
      </c>
      <c r="G64" s="262">
        <v>0</v>
      </c>
      <c r="H64" s="262">
        <v>0</v>
      </c>
      <c r="I64" s="262">
        <v>0</v>
      </c>
      <c r="J64" s="262">
        <v>0</v>
      </c>
      <c r="K64" s="262">
        <v>0</v>
      </c>
      <c r="L64" s="262">
        <v>0</v>
      </c>
      <c r="M64" s="262">
        <v>0</v>
      </c>
      <c r="N64" s="262">
        <v>0</v>
      </c>
      <c r="O64" s="262">
        <v>0</v>
      </c>
      <c r="P64" s="262">
        <v>0</v>
      </c>
      <c r="Q64" s="262">
        <v>0</v>
      </c>
      <c r="R64" s="262">
        <v>0</v>
      </c>
    </row>
    <row r="65" spans="2:18">
      <c r="B65" s="53" t="s">
        <v>610</v>
      </c>
      <c r="C65" s="271">
        <f>COUNTIF(C3:C64,"&gt;0")</f>
        <v>33</v>
      </c>
      <c r="D65" s="271">
        <f t="shared" ref="D65:R65" si="0">COUNTIF(D3:D64,"&gt;0")</f>
        <v>26</v>
      </c>
      <c r="E65" s="271">
        <f t="shared" si="0"/>
        <v>21</v>
      </c>
      <c r="F65" s="271">
        <f t="shared" si="0"/>
        <v>25</v>
      </c>
      <c r="G65" s="271">
        <f t="shared" si="0"/>
        <v>28</v>
      </c>
      <c r="H65" s="271">
        <f t="shared" si="0"/>
        <v>25</v>
      </c>
      <c r="I65" s="271">
        <f t="shared" si="0"/>
        <v>25</v>
      </c>
      <c r="J65" s="271">
        <f t="shared" si="0"/>
        <v>28</v>
      </c>
      <c r="K65" s="271">
        <f t="shared" si="0"/>
        <v>25</v>
      </c>
      <c r="L65" s="271">
        <f t="shared" si="0"/>
        <v>31</v>
      </c>
      <c r="M65" s="271">
        <f t="shared" si="0"/>
        <v>36</v>
      </c>
      <c r="N65" s="271">
        <f t="shared" si="0"/>
        <v>30</v>
      </c>
      <c r="O65" s="271">
        <f t="shared" si="0"/>
        <v>32</v>
      </c>
      <c r="P65" s="271">
        <f t="shared" si="0"/>
        <v>25</v>
      </c>
      <c r="Q65" s="271">
        <f t="shared" si="0"/>
        <v>26</v>
      </c>
      <c r="R65" s="271">
        <f t="shared" si="0"/>
        <v>25</v>
      </c>
    </row>
    <row r="67" spans="2:18" ht="18.75">
      <c r="B67" s="479" t="s">
        <v>2182</v>
      </c>
    </row>
    <row r="68" spans="2:18" ht="13.5" thickBot="1"/>
    <row r="69" spans="2:18">
      <c r="B69" s="61" t="s">
        <v>859</v>
      </c>
      <c r="C69" s="62">
        <v>4</v>
      </c>
      <c r="D69" s="63">
        <v>2</v>
      </c>
      <c r="E69" s="63">
        <v>3</v>
      </c>
      <c r="F69" s="63">
        <v>4</v>
      </c>
      <c r="G69" s="63">
        <v>2</v>
      </c>
      <c r="H69" s="63">
        <v>1</v>
      </c>
      <c r="I69" s="63">
        <v>1</v>
      </c>
      <c r="J69" s="63">
        <v>2</v>
      </c>
      <c r="K69" s="63">
        <v>1</v>
      </c>
      <c r="L69" s="63">
        <v>4</v>
      </c>
      <c r="M69" s="63">
        <v>3</v>
      </c>
      <c r="N69" s="63">
        <v>3</v>
      </c>
      <c r="O69" s="63">
        <v>4</v>
      </c>
      <c r="P69" s="63">
        <v>3</v>
      </c>
      <c r="Q69" s="63">
        <v>4</v>
      </c>
      <c r="R69" s="64">
        <v>1</v>
      </c>
    </row>
    <row r="70" spans="2:18">
      <c r="B70" s="65" t="s">
        <v>548</v>
      </c>
      <c r="C70" s="66">
        <v>252</v>
      </c>
      <c r="D70" s="39">
        <v>252</v>
      </c>
      <c r="E70" s="39">
        <v>252</v>
      </c>
      <c r="F70" s="39">
        <v>200</v>
      </c>
      <c r="G70" s="39">
        <v>200</v>
      </c>
      <c r="H70" s="39">
        <v>140</v>
      </c>
      <c r="I70" s="39">
        <v>140</v>
      </c>
      <c r="J70" s="39">
        <v>252</v>
      </c>
      <c r="K70" s="39">
        <v>140</v>
      </c>
      <c r="L70" s="39">
        <v>252</v>
      </c>
      <c r="M70" s="39">
        <v>200</v>
      </c>
      <c r="N70" s="39">
        <v>252</v>
      </c>
      <c r="O70" s="39">
        <v>252</v>
      </c>
      <c r="P70" s="39">
        <v>200</v>
      </c>
      <c r="Q70" s="39">
        <v>252</v>
      </c>
      <c r="R70" s="67">
        <v>140</v>
      </c>
    </row>
    <row r="71" spans="2:18">
      <c r="B71" s="65" t="s">
        <v>550</v>
      </c>
      <c r="C71" s="66">
        <v>155</v>
      </c>
      <c r="D71" s="39">
        <v>155</v>
      </c>
      <c r="E71" s="39">
        <v>175</v>
      </c>
      <c r="F71" s="39">
        <v>75</v>
      </c>
      <c r="G71" s="39">
        <v>75</v>
      </c>
      <c r="H71" s="39">
        <v>75</v>
      </c>
      <c r="I71" s="39">
        <v>75</v>
      </c>
      <c r="J71" s="39">
        <v>230</v>
      </c>
      <c r="K71" s="39">
        <v>75</v>
      </c>
      <c r="L71" s="39">
        <v>155</v>
      </c>
      <c r="M71" s="39">
        <v>170</v>
      </c>
      <c r="N71" s="39">
        <v>210</v>
      </c>
      <c r="O71" s="39">
        <v>155</v>
      </c>
      <c r="P71" s="39">
        <v>75</v>
      </c>
      <c r="Q71" s="39">
        <v>175</v>
      </c>
      <c r="R71" s="67">
        <v>75</v>
      </c>
    </row>
    <row r="72" spans="2:18">
      <c r="B72" s="65" t="s">
        <v>609</v>
      </c>
      <c r="C72" s="66">
        <v>75</v>
      </c>
      <c r="D72" s="39">
        <v>230</v>
      </c>
      <c r="E72" s="39">
        <v>175</v>
      </c>
      <c r="F72" s="39">
        <v>0</v>
      </c>
      <c r="G72" s="39">
        <v>0</v>
      </c>
      <c r="H72" s="39">
        <v>0</v>
      </c>
      <c r="I72" s="39">
        <v>0</v>
      </c>
      <c r="J72" s="39">
        <v>230</v>
      </c>
      <c r="K72" s="39">
        <v>0</v>
      </c>
      <c r="L72" s="39">
        <v>205</v>
      </c>
      <c r="M72" s="39">
        <v>220</v>
      </c>
      <c r="N72" s="39">
        <v>230</v>
      </c>
      <c r="O72" s="39">
        <v>205</v>
      </c>
      <c r="P72" s="39">
        <v>0</v>
      </c>
      <c r="Q72" s="39">
        <v>230</v>
      </c>
      <c r="R72" s="67">
        <v>0</v>
      </c>
    </row>
    <row r="73" spans="2:18">
      <c r="B73" s="65" t="s">
        <v>556</v>
      </c>
      <c r="C73" s="66">
        <v>75</v>
      </c>
      <c r="D73" s="39">
        <v>185</v>
      </c>
      <c r="E73" s="39">
        <v>225</v>
      </c>
      <c r="F73" s="39">
        <v>0</v>
      </c>
      <c r="G73" s="39">
        <v>0</v>
      </c>
      <c r="H73" s="39">
        <v>0</v>
      </c>
      <c r="I73" s="39">
        <v>0</v>
      </c>
      <c r="J73" s="39">
        <v>225</v>
      </c>
      <c r="K73" s="39">
        <v>0</v>
      </c>
      <c r="L73" s="39">
        <v>200</v>
      </c>
      <c r="M73" s="39">
        <v>150</v>
      </c>
      <c r="N73" s="39">
        <v>225</v>
      </c>
      <c r="O73" s="39">
        <v>200</v>
      </c>
      <c r="P73" s="39">
        <v>0</v>
      </c>
      <c r="Q73" s="39">
        <v>225</v>
      </c>
      <c r="R73" s="67">
        <v>0</v>
      </c>
    </row>
    <row r="74" spans="2:18">
      <c r="B74" s="65" t="s">
        <v>860</v>
      </c>
      <c r="C74" s="66">
        <v>0</v>
      </c>
      <c r="D74" s="39">
        <v>0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200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67">
        <v>0</v>
      </c>
    </row>
    <row r="75" spans="2:18">
      <c r="B75" s="65" t="s">
        <v>599</v>
      </c>
      <c r="C75" s="66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200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67">
        <v>0</v>
      </c>
    </row>
    <row r="76" spans="2:18">
      <c r="B76" s="65" t="s">
        <v>549</v>
      </c>
      <c r="C76" s="66">
        <v>0</v>
      </c>
      <c r="D76" s="39">
        <v>0</v>
      </c>
      <c r="E76" s="39">
        <v>65</v>
      </c>
      <c r="F76" s="39">
        <v>0</v>
      </c>
      <c r="G76" s="39">
        <v>0</v>
      </c>
      <c r="H76" s="39">
        <v>0</v>
      </c>
      <c r="I76" s="39">
        <v>0</v>
      </c>
      <c r="J76" s="39">
        <v>200</v>
      </c>
      <c r="K76" s="39">
        <v>0</v>
      </c>
      <c r="L76" s="39">
        <v>70</v>
      </c>
      <c r="M76" s="39">
        <v>55</v>
      </c>
      <c r="N76" s="39">
        <v>200</v>
      </c>
      <c r="O76" s="39">
        <v>70</v>
      </c>
      <c r="P76" s="39">
        <v>0</v>
      </c>
      <c r="Q76" s="39">
        <v>200</v>
      </c>
      <c r="R76" s="67">
        <v>0</v>
      </c>
    </row>
    <row r="77" spans="2:18">
      <c r="B77" s="65" t="s">
        <v>861</v>
      </c>
      <c r="C77" s="66">
        <v>100</v>
      </c>
      <c r="D77" s="39">
        <v>0</v>
      </c>
      <c r="E77" s="39">
        <v>200</v>
      </c>
      <c r="F77" s="39">
        <v>0</v>
      </c>
      <c r="G77" s="39">
        <v>0</v>
      </c>
      <c r="H77" s="39">
        <v>0</v>
      </c>
      <c r="I77" s="39">
        <v>0</v>
      </c>
      <c r="J77" s="39">
        <v>200</v>
      </c>
      <c r="K77" s="68" t="s">
        <v>862</v>
      </c>
      <c r="L77" s="39">
        <v>0</v>
      </c>
      <c r="M77" s="39">
        <v>0</v>
      </c>
      <c r="N77" s="39">
        <v>200</v>
      </c>
      <c r="O77" s="68" t="s">
        <v>862</v>
      </c>
      <c r="P77" s="39">
        <v>0</v>
      </c>
      <c r="Q77" s="39">
        <v>0</v>
      </c>
      <c r="R77" s="67">
        <v>0</v>
      </c>
    </row>
    <row r="78" spans="2:18">
      <c r="B78" s="65" t="s">
        <v>545</v>
      </c>
      <c r="C78" s="66">
        <v>0</v>
      </c>
      <c r="D78" s="39">
        <v>0</v>
      </c>
      <c r="E78" s="39">
        <v>0</v>
      </c>
      <c r="F78" s="39">
        <v>200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200</v>
      </c>
      <c r="M78" s="39">
        <v>0</v>
      </c>
      <c r="N78" s="39">
        <v>0</v>
      </c>
      <c r="O78" s="39">
        <v>200</v>
      </c>
      <c r="P78" s="39">
        <v>0</v>
      </c>
      <c r="Q78" s="39">
        <v>240</v>
      </c>
      <c r="R78" s="67">
        <v>0</v>
      </c>
    </row>
    <row r="79" spans="2:18">
      <c r="B79" s="65" t="s">
        <v>597</v>
      </c>
      <c r="C79" s="66">
        <v>0</v>
      </c>
      <c r="D79" s="39">
        <v>0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200</v>
      </c>
      <c r="K79" s="68" t="s">
        <v>862</v>
      </c>
      <c r="L79" s="39">
        <v>0</v>
      </c>
      <c r="M79" s="39">
        <v>0</v>
      </c>
      <c r="N79" s="39">
        <v>0</v>
      </c>
      <c r="O79" s="68" t="s">
        <v>862</v>
      </c>
      <c r="P79" s="39">
        <v>0</v>
      </c>
      <c r="Q79" s="39">
        <v>0</v>
      </c>
      <c r="R79" s="67">
        <v>0</v>
      </c>
    </row>
    <row r="80" spans="2:18">
      <c r="B80" s="65" t="s">
        <v>547</v>
      </c>
      <c r="C80" s="66">
        <v>210</v>
      </c>
      <c r="D80" s="39">
        <v>210</v>
      </c>
      <c r="E80" s="39">
        <v>210</v>
      </c>
      <c r="F80" s="39">
        <v>201</v>
      </c>
      <c r="G80" s="39">
        <v>200</v>
      </c>
      <c r="H80" s="39">
        <v>100</v>
      </c>
      <c r="I80" s="39">
        <v>100</v>
      </c>
      <c r="J80" s="39">
        <v>210</v>
      </c>
      <c r="K80" s="69">
        <v>100</v>
      </c>
      <c r="L80" s="39">
        <v>210</v>
      </c>
      <c r="M80" s="39">
        <v>200</v>
      </c>
      <c r="N80" s="39">
        <v>210</v>
      </c>
      <c r="O80" s="69">
        <v>200</v>
      </c>
      <c r="P80" s="39">
        <v>200</v>
      </c>
      <c r="Q80" s="39">
        <v>210</v>
      </c>
      <c r="R80" s="67">
        <v>100</v>
      </c>
    </row>
    <row r="81" spans="2:18">
      <c r="B81" s="65" t="s">
        <v>559</v>
      </c>
      <c r="C81" s="66">
        <v>0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180</v>
      </c>
      <c r="M81" s="39">
        <v>150</v>
      </c>
      <c r="N81" s="39">
        <v>0</v>
      </c>
      <c r="O81" s="39">
        <v>180</v>
      </c>
      <c r="P81" s="39">
        <v>0</v>
      </c>
      <c r="Q81" s="39">
        <v>200</v>
      </c>
      <c r="R81" s="67">
        <v>0</v>
      </c>
    </row>
    <row r="82" spans="2:18">
      <c r="B82" s="65" t="s">
        <v>555</v>
      </c>
      <c r="C82" s="66">
        <v>225</v>
      </c>
      <c r="D82" s="39">
        <v>252</v>
      </c>
      <c r="E82" s="39">
        <v>252</v>
      </c>
      <c r="F82" s="39">
        <v>200</v>
      </c>
      <c r="G82" s="39">
        <v>200</v>
      </c>
      <c r="H82" s="39">
        <v>140</v>
      </c>
      <c r="I82" s="39">
        <v>140</v>
      </c>
      <c r="J82" s="39">
        <v>252</v>
      </c>
      <c r="K82" s="39">
        <v>140</v>
      </c>
      <c r="L82" s="39">
        <v>225</v>
      </c>
      <c r="M82" s="39">
        <v>252</v>
      </c>
      <c r="N82" s="39">
        <v>252</v>
      </c>
      <c r="O82" s="39">
        <v>225</v>
      </c>
      <c r="P82" s="39">
        <v>200</v>
      </c>
      <c r="Q82" s="39">
        <v>252</v>
      </c>
      <c r="R82" s="67">
        <v>140</v>
      </c>
    </row>
    <row r="83" spans="2:18">
      <c r="B83" s="65" t="s">
        <v>552</v>
      </c>
      <c r="C83" s="66">
        <v>210</v>
      </c>
      <c r="D83" s="39">
        <v>245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455</v>
      </c>
      <c r="K83" s="39">
        <v>0</v>
      </c>
      <c r="L83" s="39">
        <v>0</v>
      </c>
      <c r="M83" s="39">
        <v>245</v>
      </c>
      <c r="N83" s="39">
        <v>245</v>
      </c>
      <c r="O83" s="39">
        <v>0</v>
      </c>
      <c r="P83" s="39">
        <v>0</v>
      </c>
      <c r="Q83" s="39">
        <v>245</v>
      </c>
      <c r="R83" s="67">
        <v>0</v>
      </c>
    </row>
    <row r="84" spans="2:18">
      <c r="B84" s="65" t="s">
        <v>551</v>
      </c>
      <c r="C84" s="66">
        <v>0</v>
      </c>
      <c r="D84" s="39">
        <v>0</v>
      </c>
      <c r="E84" s="39">
        <v>245</v>
      </c>
      <c r="F84" s="39">
        <v>0</v>
      </c>
      <c r="G84" s="39">
        <v>0</v>
      </c>
      <c r="H84" s="39">
        <v>0</v>
      </c>
      <c r="I84" s="39">
        <v>0</v>
      </c>
      <c r="J84" s="39">
        <v>250</v>
      </c>
      <c r="K84" s="39">
        <v>0</v>
      </c>
      <c r="L84" s="39">
        <v>235</v>
      </c>
      <c r="M84" s="39">
        <v>245</v>
      </c>
      <c r="N84" s="39">
        <v>240</v>
      </c>
      <c r="O84" s="39">
        <v>235</v>
      </c>
      <c r="P84" s="39">
        <v>0</v>
      </c>
      <c r="Q84" s="39">
        <v>245</v>
      </c>
      <c r="R84" s="67">
        <v>0</v>
      </c>
    </row>
    <row r="85" spans="2:18">
      <c r="B85" s="65" t="s">
        <v>602</v>
      </c>
      <c r="C85" s="66">
        <v>0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235</v>
      </c>
      <c r="O85" s="39">
        <v>0</v>
      </c>
      <c r="P85" s="39">
        <v>0</v>
      </c>
      <c r="Q85" s="39">
        <v>0</v>
      </c>
      <c r="R85" s="67">
        <v>0</v>
      </c>
    </row>
    <row r="86" spans="2:18">
      <c r="B86" s="65" t="s">
        <v>539</v>
      </c>
      <c r="C86" s="66">
        <v>225</v>
      </c>
      <c r="D86" s="39">
        <v>0</v>
      </c>
      <c r="E86" s="39">
        <v>0</v>
      </c>
      <c r="F86" s="39">
        <v>0</v>
      </c>
      <c r="G86" s="39">
        <v>175</v>
      </c>
      <c r="H86" s="39">
        <v>0</v>
      </c>
      <c r="I86" s="39">
        <v>0</v>
      </c>
      <c r="J86" s="39">
        <v>0</v>
      </c>
      <c r="K86" s="39">
        <v>0</v>
      </c>
      <c r="L86" s="39">
        <v>225</v>
      </c>
      <c r="M86" s="39">
        <v>250</v>
      </c>
      <c r="N86" s="39">
        <v>250</v>
      </c>
      <c r="O86" s="39">
        <v>225</v>
      </c>
      <c r="P86" s="39">
        <v>0</v>
      </c>
      <c r="Q86" s="39">
        <v>250</v>
      </c>
      <c r="R86" s="67">
        <v>0</v>
      </c>
    </row>
    <row r="87" spans="2:18">
      <c r="B87" s="65" t="s">
        <v>537</v>
      </c>
      <c r="C87" s="66">
        <v>225</v>
      </c>
      <c r="D87" s="39">
        <v>225</v>
      </c>
      <c r="E87" s="39">
        <v>0</v>
      </c>
      <c r="F87" s="39">
        <v>175</v>
      </c>
      <c r="G87" s="39">
        <v>175</v>
      </c>
      <c r="H87" s="39">
        <v>110</v>
      </c>
      <c r="I87" s="39">
        <v>110</v>
      </c>
      <c r="J87" s="39">
        <v>330</v>
      </c>
      <c r="K87" s="39">
        <v>110</v>
      </c>
      <c r="L87" s="39">
        <v>225</v>
      </c>
      <c r="M87" s="39">
        <v>250</v>
      </c>
      <c r="N87" s="39">
        <v>250</v>
      </c>
      <c r="O87" s="39">
        <v>225</v>
      </c>
      <c r="P87" s="39">
        <v>200</v>
      </c>
      <c r="Q87" s="39">
        <v>250</v>
      </c>
      <c r="R87" s="67">
        <v>110</v>
      </c>
    </row>
    <row r="88" spans="2:18">
      <c r="B88" s="65" t="s">
        <v>542</v>
      </c>
      <c r="C88" s="66">
        <v>0</v>
      </c>
      <c r="D88" s="39">
        <v>0</v>
      </c>
      <c r="E88" s="39">
        <v>252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225</v>
      </c>
      <c r="M88" s="39">
        <v>250</v>
      </c>
      <c r="N88" s="39">
        <v>0</v>
      </c>
      <c r="O88" s="39">
        <v>225</v>
      </c>
      <c r="P88" s="39">
        <v>0</v>
      </c>
      <c r="Q88" s="39">
        <v>250</v>
      </c>
      <c r="R88" s="67">
        <v>0</v>
      </c>
    </row>
    <row r="89" spans="2:18">
      <c r="B89" s="65" t="s">
        <v>540</v>
      </c>
      <c r="C89" s="66">
        <v>0</v>
      </c>
      <c r="D89" s="39">
        <v>225</v>
      </c>
      <c r="E89" s="39">
        <v>252</v>
      </c>
      <c r="F89" s="39">
        <v>175</v>
      </c>
      <c r="G89" s="39">
        <v>175</v>
      </c>
      <c r="H89" s="39">
        <v>110</v>
      </c>
      <c r="I89" s="39">
        <v>110</v>
      </c>
      <c r="J89" s="39">
        <v>330</v>
      </c>
      <c r="K89" s="39">
        <v>110</v>
      </c>
      <c r="L89" s="39">
        <v>225</v>
      </c>
      <c r="M89" s="39">
        <v>250</v>
      </c>
      <c r="N89" s="39">
        <v>0</v>
      </c>
      <c r="O89" s="39">
        <v>225</v>
      </c>
      <c r="P89" s="39">
        <v>200</v>
      </c>
      <c r="Q89" s="39">
        <v>250</v>
      </c>
      <c r="R89" s="67">
        <v>110</v>
      </c>
    </row>
    <row r="90" spans="2:18">
      <c r="B90" s="65" t="s">
        <v>863</v>
      </c>
      <c r="C90" s="66">
        <v>225</v>
      </c>
      <c r="D90" s="39">
        <v>225</v>
      </c>
      <c r="E90" s="39">
        <v>240</v>
      </c>
      <c r="F90" s="39">
        <v>0</v>
      </c>
      <c r="G90" s="39">
        <v>0</v>
      </c>
      <c r="H90" s="39">
        <v>110</v>
      </c>
      <c r="I90" s="39">
        <v>110</v>
      </c>
      <c r="J90" s="39">
        <v>0</v>
      </c>
      <c r="K90" s="39">
        <v>110</v>
      </c>
      <c r="L90" s="39">
        <v>225</v>
      </c>
      <c r="M90" s="39">
        <v>240</v>
      </c>
      <c r="N90" s="39">
        <v>250</v>
      </c>
      <c r="O90" s="39">
        <v>225</v>
      </c>
      <c r="P90" s="39">
        <v>200</v>
      </c>
      <c r="Q90" s="39">
        <v>240</v>
      </c>
      <c r="R90" s="67">
        <v>110</v>
      </c>
    </row>
    <row r="91" spans="2:18">
      <c r="B91" s="65" t="s">
        <v>864</v>
      </c>
      <c r="C91" s="66">
        <v>100</v>
      </c>
      <c r="D91" s="39">
        <v>250</v>
      </c>
      <c r="E91" s="39">
        <v>198</v>
      </c>
      <c r="F91" s="39">
        <v>75</v>
      </c>
      <c r="G91" s="39">
        <v>75</v>
      </c>
      <c r="H91" s="39">
        <v>75</v>
      </c>
      <c r="I91" s="39">
        <v>75</v>
      </c>
      <c r="J91" s="39">
        <v>330</v>
      </c>
      <c r="K91" s="39">
        <v>75</v>
      </c>
      <c r="L91" s="39">
        <v>100</v>
      </c>
      <c r="M91" s="39">
        <v>100</v>
      </c>
      <c r="N91" s="39">
        <v>100</v>
      </c>
      <c r="O91" s="39">
        <v>100</v>
      </c>
      <c r="P91" s="39">
        <v>75</v>
      </c>
      <c r="Q91" s="39">
        <v>100</v>
      </c>
      <c r="R91" s="67">
        <v>75</v>
      </c>
    </row>
    <row r="92" spans="2:18">
      <c r="B92" s="65" t="s">
        <v>544</v>
      </c>
      <c r="C92" s="66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75</v>
      </c>
      <c r="M92" s="39">
        <v>240</v>
      </c>
      <c r="N92" s="39">
        <v>240</v>
      </c>
      <c r="O92" s="39">
        <v>75</v>
      </c>
      <c r="P92" s="39">
        <v>0</v>
      </c>
      <c r="Q92" s="39">
        <v>240</v>
      </c>
      <c r="R92" s="67">
        <v>0</v>
      </c>
    </row>
    <row r="93" spans="2:18">
      <c r="B93" s="65" t="s">
        <v>560</v>
      </c>
      <c r="C93" s="66">
        <v>113</v>
      </c>
      <c r="D93" s="39">
        <v>113</v>
      </c>
      <c r="E93" s="39">
        <v>250</v>
      </c>
      <c r="F93" s="39">
        <v>0</v>
      </c>
      <c r="G93" s="39">
        <v>0</v>
      </c>
      <c r="H93" s="39">
        <v>75</v>
      </c>
      <c r="I93" s="39">
        <v>75</v>
      </c>
      <c r="J93" s="39">
        <v>200</v>
      </c>
      <c r="K93" s="39">
        <v>75</v>
      </c>
      <c r="L93" s="39">
        <v>0</v>
      </c>
      <c r="M93" s="39">
        <v>113</v>
      </c>
      <c r="N93" s="39">
        <v>250</v>
      </c>
      <c r="O93" s="39">
        <v>0</v>
      </c>
      <c r="P93" s="39">
        <v>0</v>
      </c>
      <c r="Q93" s="39">
        <v>200</v>
      </c>
      <c r="R93" s="67">
        <v>75</v>
      </c>
    </row>
    <row r="94" spans="2:18">
      <c r="B94" s="65" t="s">
        <v>598</v>
      </c>
      <c r="C94" s="66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225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67">
        <v>0</v>
      </c>
    </row>
    <row r="95" spans="2:18">
      <c r="B95" s="65" t="s">
        <v>865</v>
      </c>
      <c r="C95" s="66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225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67">
        <v>0</v>
      </c>
    </row>
    <row r="96" spans="2:18">
      <c r="B96" s="65" t="s">
        <v>596</v>
      </c>
      <c r="C96" s="66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225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67">
        <v>0</v>
      </c>
    </row>
    <row r="97" spans="2:18">
      <c r="B97" s="65" t="s">
        <v>600</v>
      </c>
      <c r="C97" s="66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225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67">
        <v>0</v>
      </c>
    </row>
    <row r="98" spans="2:18">
      <c r="B98" s="65" t="s">
        <v>866</v>
      </c>
      <c r="C98" s="66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225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67">
        <v>0</v>
      </c>
    </row>
    <row r="99" spans="2:18" ht="13.5" thickBot="1">
      <c r="B99" s="70" t="s">
        <v>554</v>
      </c>
      <c r="C99" s="71">
        <v>0</v>
      </c>
      <c r="D99" s="72">
        <v>230</v>
      </c>
      <c r="E99" s="72">
        <v>210</v>
      </c>
      <c r="F99" s="72">
        <v>0</v>
      </c>
      <c r="G99" s="72">
        <v>0</v>
      </c>
      <c r="H99" s="72">
        <v>0</v>
      </c>
      <c r="I99" s="72">
        <v>0</v>
      </c>
      <c r="J99" s="72">
        <v>250</v>
      </c>
      <c r="K99" s="72">
        <v>0</v>
      </c>
      <c r="L99" s="72">
        <v>0</v>
      </c>
      <c r="M99" s="72">
        <v>205</v>
      </c>
      <c r="N99" s="72">
        <v>0</v>
      </c>
      <c r="O99" s="72">
        <v>0</v>
      </c>
      <c r="P99" s="72">
        <v>0</v>
      </c>
      <c r="Q99" s="72">
        <v>210</v>
      </c>
      <c r="R99" s="73">
        <v>0</v>
      </c>
    </row>
  </sheetData>
  <conditionalFormatting sqref="C3:R3">
    <cfRule type="colorScale" priority="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:R4">
    <cfRule type="colorScale" priority="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:R5">
    <cfRule type="colorScale" priority="9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:R6"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:R7">
    <cfRule type="colorScale" priority="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:R8"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:R9">
    <cfRule type="colorScale" priority="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0:R10">
    <cfRule type="colorScale" priority="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1:R11">
    <cfRule type="colorScale" priority="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2:R12">
    <cfRule type="colorScale" priority="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3:R13">
    <cfRule type="colorScale" priority="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4:R14">
    <cfRule type="colorScale" priority="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5:R15">
    <cfRule type="colorScale" priority="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6:R16"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7:R17">
    <cfRule type="colorScale" priority="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8:R18">
    <cfRule type="colorScale" priority="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9:R19"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0:R20">
    <cfRule type="colorScale" priority="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1:R21"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2:R22">
    <cfRule type="colorScale" priority="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3:R23">
    <cfRule type="colorScale" priority="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4:R24">
    <cfRule type="colorScale" priority="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5:R25"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6:R26">
    <cfRule type="colorScale" priority="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7:R27"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8:R28">
    <cfRule type="colorScale" priority="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9:R29"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0:R30">
    <cfRule type="colorScale" priority="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1:R31"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2:R32">
    <cfRule type="colorScale" priority="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3:R33">
    <cfRule type="colorScale" priority="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4:R34">
    <cfRule type="colorScale" priority="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5:R35"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6:R36">
    <cfRule type="colorScale" priority="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7:R37"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8:R38">
    <cfRule type="colorScale" priority="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9:R39"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0:R40">
    <cfRule type="colorScale" priority="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1:R41"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2:R42">
    <cfRule type="colorScale" priority="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3:R43"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4:R44"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5:R45"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6:R46">
    <cfRule type="colorScale" priority="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7:R47"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8:R48">
    <cfRule type="colorScale" priority="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9:R49"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0:R50">
    <cfRule type="colorScale" priority="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1:R51"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8:R58"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9:R59"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0:R60"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1:R61"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2:R62"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3:R63"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4:R64"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2:R52"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3:R53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4:R54"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5:R55"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6:R56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7:R57"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77:N77 C77:J77 P77:R77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9:R69">
    <cfRule type="colorScale" priority="1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0:R70">
    <cfRule type="colorScale" priority="1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1:R71">
    <cfRule type="colorScale" priority="1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2:R72">
    <cfRule type="colorScale" priority="1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3:R73">
    <cfRule type="colorScale" priority="1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4:R74">
    <cfRule type="colorScale" priority="1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5:R75">
    <cfRule type="colorScale" priority="1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6:R76">
    <cfRule type="colorScale" priority="1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8:R78">
    <cfRule type="colorScale" priority="1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0:R80">
    <cfRule type="colorScale" priority="1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1:R81">
    <cfRule type="colorScale" priority="1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2:R82">
    <cfRule type="colorScale" priority="1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5:R85">
    <cfRule type="colorScale" priority="1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3:R83">
    <cfRule type="colorScale" priority="1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4:R84">
    <cfRule type="colorScale" priority="1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6:R86">
    <cfRule type="colorScale" priority="1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7:R87">
    <cfRule type="colorScale" priority="1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8:R88">
    <cfRule type="colorScale" priority="1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9:R89">
    <cfRule type="colorScale" priority="1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0:R90">
    <cfRule type="colorScale" priority="1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1:R91">
    <cfRule type="colorScale" priority="2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2:R92">
    <cfRule type="colorScale" priority="2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3:R93">
    <cfRule type="colorScale" priority="20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6:R96">
    <cfRule type="colorScale" priority="2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7:R97">
    <cfRule type="colorScale" priority="2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8:R98">
    <cfRule type="colorScale" priority="2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9:R99">
    <cfRule type="colorScale" priority="2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5:R95">
    <cfRule type="colorScale" priority="2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4:R94">
    <cfRule type="colorScale" priority="2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9:R79">
    <cfRule type="colorScale" priority="2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06"/>
  <sheetViews>
    <sheetView showGridLines="0" workbookViewId="0">
      <pane xSplit="6" ySplit="6" topLeftCell="G7" activePane="bottomRight" state="frozen"/>
      <selection pane="topRight" activeCell="F1" sqref="F1"/>
      <selection pane="bottomLeft" activeCell="A6" sqref="A6"/>
      <selection pane="bottomRight" activeCell="G7" sqref="G7"/>
    </sheetView>
  </sheetViews>
  <sheetFormatPr defaultRowHeight="15"/>
  <cols>
    <col min="1" max="4" width="2.85546875" customWidth="1"/>
    <col min="5" max="5" width="8.7109375" bestFit="1" customWidth="1"/>
    <col min="6" max="6" width="32.7109375" bestFit="1" customWidth="1"/>
    <col min="7" max="7" width="10" bestFit="1" customWidth="1"/>
    <col min="8" max="8" width="9" bestFit="1" customWidth="1"/>
    <col min="9" max="9" width="9.42578125" bestFit="1" customWidth="1"/>
    <col min="10" max="10" width="9" customWidth="1"/>
    <col min="11" max="11" width="18.28515625" bestFit="1" customWidth="1"/>
    <col min="13" max="13" width="39.85546875" bestFit="1" customWidth="1"/>
    <col min="14" max="14" width="7.42578125" bestFit="1" customWidth="1"/>
    <col min="16" max="16" width="17.85546875" bestFit="1" customWidth="1"/>
  </cols>
  <sheetData>
    <row r="2" spans="2:14">
      <c r="F2" s="4" t="s">
        <v>71</v>
      </c>
    </row>
    <row r="3" spans="2:14">
      <c r="F3" s="4" t="s">
        <v>72</v>
      </c>
      <c r="G3" s="5">
        <f>1000-SUM(J7:J291)</f>
        <v>347</v>
      </c>
    </row>
    <row r="4" spans="2:14">
      <c r="I4" s="2">
        <f>SUM(I7:I391)</f>
        <v>5859</v>
      </c>
    </row>
    <row r="5" spans="2:14" ht="60">
      <c r="B5" s="15" t="s">
        <v>12</v>
      </c>
      <c r="C5" s="15" t="s">
        <v>418</v>
      </c>
      <c r="D5" s="15" t="s">
        <v>13</v>
      </c>
      <c r="E5" s="1" t="s">
        <v>2</v>
      </c>
      <c r="F5" s="1" t="s">
        <v>3</v>
      </c>
      <c r="G5" s="20" t="s">
        <v>4</v>
      </c>
      <c r="H5" s="20" t="s">
        <v>5</v>
      </c>
      <c r="I5" s="20" t="s">
        <v>6</v>
      </c>
      <c r="J5" s="20" t="s">
        <v>7</v>
      </c>
      <c r="K5" s="1" t="s">
        <v>8</v>
      </c>
      <c r="L5" s="1" t="s">
        <v>9</v>
      </c>
      <c r="M5" s="1" t="s">
        <v>10</v>
      </c>
      <c r="N5" s="20" t="s">
        <v>73</v>
      </c>
    </row>
    <row r="6" spans="2:14">
      <c r="B6" s="16" t="s">
        <v>419</v>
      </c>
      <c r="C6" s="16" t="s">
        <v>420</v>
      </c>
      <c r="D6" s="16" t="s">
        <v>421</v>
      </c>
      <c r="E6" s="16" t="s">
        <v>422</v>
      </c>
      <c r="F6" s="16" t="s">
        <v>423</v>
      </c>
      <c r="G6" s="9" t="s">
        <v>424</v>
      </c>
      <c r="H6" s="9" t="s">
        <v>425</v>
      </c>
      <c r="I6" s="9" t="s">
        <v>426</v>
      </c>
      <c r="J6" s="16" t="s">
        <v>427</v>
      </c>
      <c r="K6" s="16" t="s">
        <v>428</v>
      </c>
      <c r="L6" s="16" t="s">
        <v>429</v>
      </c>
      <c r="M6" s="16" t="s">
        <v>430</v>
      </c>
      <c r="N6" s="16" t="s">
        <v>431</v>
      </c>
    </row>
    <row r="7" spans="2:14">
      <c r="B7" s="7" t="s">
        <v>70</v>
      </c>
      <c r="C7" s="7"/>
      <c r="D7" s="7" t="s">
        <v>70</v>
      </c>
      <c r="E7" s="17" t="s">
        <v>74</v>
      </c>
      <c r="F7" s="17" t="s">
        <v>75</v>
      </c>
      <c r="G7" s="7">
        <v>3</v>
      </c>
      <c r="H7" s="7">
        <v>3</v>
      </c>
      <c r="I7" s="7">
        <f t="shared" ref="I7:I70" si="0">G7*H7</f>
        <v>9</v>
      </c>
      <c r="J7" s="7"/>
      <c r="K7" s="6"/>
      <c r="L7" s="6"/>
      <c r="M7" s="18"/>
      <c r="N7" s="7"/>
    </row>
    <row r="8" spans="2:14">
      <c r="B8" s="7" t="s">
        <v>70</v>
      </c>
      <c r="C8" s="7"/>
      <c r="D8" s="7" t="s">
        <v>70</v>
      </c>
      <c r="E8" s="17" t="s">
        <v>74</v>
      </c>
      <c r="F8" s="17" t="s">
        <v>76</v>
      </c>
      <c r="G8" s="7">
        <v>21</v>
      </c>
      <c r="H8" s="7">
        <v>6</v>
      </c>
      <c r="I8" s="7">
        <f t="shared" si="0"/>
        <v>126</v>
      </c>
      <c r="J8" s="7"/>
      <c r="K8" s="6"/>
      <c r="L8" s="6"/>
      <c r="M8" s="18"/>
      <c r="N8" s="7"/>
    </row>
    <row r="9" spans="2:14">
      <c r="B9" s="7" t="s">
        <v>70</v>
      </c>
      <c r="C9" s="7"/>
      <c r="D9" s="7" t="s">
        <v>70</v>
      </c>
      <c r="E9" s="17" t="s">
        <v>74</v>
      </c>
      <c r="F9" s="17" t="s">
        <v>77</v>
      </c>
      <c r="G9" s="7">
        <v>1</v>
      </c>
      <c r="H9" s="7">
        <v>3</v>
      </c>
      <c r="I9" s="7">
        <f t="shared" si="0"/>
        <v>3</v>
      </c>
      <c r="J9" s="7"/>
      <c r="K9" s="6"/>
      <c r="L9" s="6"/>
      <c r="M9" s="18"/>
      <c r="N9" s="7"/>
    </row>
    <row r="10" spans="2:14">
      <c r="B10" s="7" t="s">
        <v>70</v>
      </c>
      <c r="C10" s="7"/>
      <c r="D10" s="7" t="s">
        <v>70</v>
      </c>
      <c r="E10" s="17" t="s">
        <v>74</v>
      </c>
      <c r="F10" s="17" t="s">
        <v>78</v>
      </c>
      <c r="G10" s="7">
        <v>3</v>
      </c>
      <c r="H10" s="7">
        <v>7</v>
      </c>
      <c r="I10" s="7">
        <f t="shared" si="0"/>
        <v>21</v>
      </c>
      <c r="J10" s="7">
        <v>21</v>
      </c>
      <c r="K10" s="6" t="s">
        <v>232</v>
      </c>
      <c r="L10" s="6" t="s">
        <v>231</v>
      </c>
      <c r="M10" s="18" t="s">
        <v>87</v>
      </c>
      <c r="N10" s="7">
        <v>75</v>
      </c>
    </row>
    <row r="11" spans="2:14">
      <c r="B11" s="7" t="s">
        <v>70</v>
      </c>
      <c r="C11" s="7"/>
      <c r="D11" s="7" t="s">
        <v>70</v>
      </c>
      <c r="E11" s="17" t="s">
        <v>74</v>
      </c>
      <c r="F11" s="17" t="s">
        <v>79</v>
      </c>
      <c r="G11" s="7">
        <v>21</v>
      </c>
      <c r="H11" s="7">
        <v>7</v>
      </c>
      <c r="I11" s="7">
        <f t="shared" si="0"/>
        <v>147</v>
      </c>
      <c r="J11" s="7"/>
      <c r="K11" s="6"/>
      <c r="L11" s="6"/>
      <c r="M11" s="18"/>
      <c r="N11" s="7"/>
    </row>
    <row r="12" spans="2:14">
      <c r="B12" s="7" t="s">
        <v>70</v>
      </c>
      <c r="C12" s="7"/>
      <c r="D12" s="7"/>
      <c r="E12" s="17" t="s">
        <v>74</v>
      </c>
      <c r="F12" s="17" t="s">
        <v>441</v>
      </c>
      <c r="G12" s="7">
        <v>1</v>
      </c>
      <c r="H12" s="7">
        <v>0</v>
      </c>
      <c r="I12" s="7">
        <f t="shared" si="0"/>
        <v>0</v>
      </c>
      <c r="J12" s="7"/>
      <c r="K12" s="6" t="s">
        <v>282</v>
      </c>
      <c r="L12" s="6" t="s">
        <v>280</v>
      </c>
      <c r="M12" s="18"/>
      <c r="N12" s="7"/>
    </row>
    <row r="13" spans="2:14">
      <c r="B13" s="7" t="s">
        <v>70</v>
      </c>
      <c r="C13" s="7"/>
      <c r="D13" s="7" t="s">
        <v>70</v>
      </c>
      <c r="E13" s="17" t="s">
        <v>74</v>
      </c>
      <c r="F13" s="17" t="s">
        <v>80</v>
      </c>
      <c r="G13" s="7">
        <v>24</v>
      </c>
      <c r="H13" s="7">
        <v>3</v>
      </c>
      <c r="I13" s="7">
        <f t="shared" si="0"/>
        <v>72</v>
      </c>
      <c r="J13" s="7">
        <v>72</v>
      </c>
      <c r="K13" s="6" t="s">
        <v>234</v>
      </c>
      <c r="L13" s="6" t="s">
        <v>231</v>
      </c>
      <c r="M13" s="18" t="s">
        <v>88</v>
      </c>
      <c r="N13" s="7">
        <v>76</v>
      </c>
    </row>
    <row r="14" spans="2:14">
      <c r="B14" s="7" t="s">
        <v>70</v>
      </c>
      <c r="C14" s="7"/>
      <c r="D14" s="7" t="s">
        <v>70</v>
      </c>
      <c r="E14" s="17" t="s">
        <v>74</v>
      </c>
      <c r="F14" s="17" t="s">
        <v>81</v>
      </c>
      <c r="G14" s="7">
        <v>6</v>
      </c>
      <c r="H14" s="7">
        <v>7</v>
      </c>
      <c r="I14" s="7">
        <f t="shared" si="0"/>
        <v>42</v>
      </c>
      <c r="J14" s="7">
        <v>42</v>
      </c>
      <c r="K14" s="6" t="s">
        <v>232</v>
      </c>
      <c r="L14" s="6" t="s">
        <v>231</v>
      </c>
      <c r="M14" s="18" t="s">
        <v>89</v>
      </c>
      <c r="N14" s="7">
        <v>81</v>
      </c>
    </row>
    <row r="15" spans="2:14">
      <c r="B15" s="7" t="s">
        <v>70</v>
      </c>
      <c r="C15" s="7"/>
      <c r="D15" s="7"/>
      <c r="E15" s="17" t="s">
        <v>74</v>
      </c>
      <c r="F15" s="17" t="s">
        <v>442</v>
      </c>
      <c r="G15" s="7">
        <v>26</v>
      </c>
      <c r="H15" s="7">
        <v>3</v>
      </c>
      <c r="I15" s="7">
        <f t="shared" si="0"/>
        <v>78</v>
      </c>
      <c r="J15" s="7"/>
      <c r="K15" s="6" t="s">
        <v>443</v>
      </c>
      <c r="L15" s="6" t="s">
        <v>231</v>
      </c>
      <c r="M15" s="18" t="s">
        <v>444</v>
      </c>
      <c r="N15" s="7">
        <v>67</v>
      </c>
    </row>
    <row r="16" spans="2:14">
      <c r="B16" s="7" t="s">
        <v>70</v>
      </c>
      <c r="C16" s="7"/>
      <c r="D16" s="7"/>
      <c r="E16" s="17" t="s">
        <v>74</v>
      </c>
      <c r="F16" s="17" t="s">
        <v>82</v>
      </c>
      <c r="G16" s="7">
        <v>9</v>
      </c>
      <c r="H16" s="7">
        <v>3</v>
      </c>
      <c r="I16" s="7">
        <f t="shared" si="0"/>
        <v>27</v>
      </c>
      <c r="J16" s="7"/>
      <c r="K16" s="6"/>
      <c r="L16" s="6"/>
      <c r="M16" s="18"/>
      <c r="N16" s="7"/>
    </row>
    <row r="17" spans="2:14">
      <c r="B17" s="7" t="s">
        <v>70</v>
      </c>
      <c r="C17" s="7"/>
      <c r="D17" s="7" t="s">
        <v>70</v>
      </c>
      <c r="E17" s="17" t="s">
        <v>74</v>
      </c>
      <c r="F17" s="17" t="s">
        <v>83</v>
      </c>
      <c r="G17" s="7">
        <v>30</v>
      </c>
      <c r="H17" s="7">
        <v>3</v>
      </c>
      <c r="I17" s="7">
        <f t="shared" si="0"/>
        <v>90</v>
      </c>
      <c r="J17" s="7"/>
      <c r="K17" s="6"/>
      <c r="L17" s="6"/>
      <c r="M17" s="18"/>
      <c r="N17" s="7"/>
    </row>
    <row r="18" spans="2:14">
      <c r="B18" s="7" t="s">
        <v>70</v>
      </c>
      <c r="C18" s="7"/>
      <c r="D18" s="7" t="s">
        <v>70</v>
      </c>
      <c r="E18" s="17" t="s">
        <v>74</v>
      </c>
      <c r="F18" s="17" t="s">
        <v>84</v>
      </c>
      <c r="G18" s="7">
        <v>5</v>
      </c>
      <c r="H18" s="7">
        <v>9</v>
      </c>
      <c r="I18" s="7">
        <f t="shared" si="0"/>
        <v>45</v>
      </c>
      <c r="J18" s="7"/>
      <c r="K18" s="6"/>
      <c r="L18" s="6"/>
      <c r="M18" s="18"/>
      <c r="N18" s="7"/>
    </row>
    <row r="19" spans="2:14">
      <c r="B19" s="7" t="s">
        <v>70</v>
      </c>
      <c r="C19" s="7"/>
      <c r="D19" s="7" t="s">
        <v>70</v>
      </c>
      <c r="E19" s="17" t="s">
        <v>74</v>
      </c>
      <c r="F19" s="17" t="s">
        <v>85</v>
      </c>
      <c r="G19" s="7">
        <v>44</v>
      </c>
      <c r="H19" s="7">
        <v>5</v>
      </c>
      <c r="I19" s="7">
        <f t="shared" si="0"/>
        <v>220</v>
      </c>
      <c r="J19" s="7"/>
      <c r="K19" s="6"/>
      <c r="L19" s="6"/>
      <c r="M19" s="18"/>
      <c r="N19" s="7"/>
    </row>
    <row r="20" spans="2:14">
      <c r="B20" s="7" t="s">
        <v>70</v>
      </c>
      <c r="C20" s="7"/>
      <c r="D20" s="7" t="s">
        <v>70</v>
      </c>
      <c r="E20" s="17" t="s">
        <v>74</v>
      </c>
      <c r="F20" s="17" t="s">
        <v>86</v>
      </c>
      <c r="G20" s="7">
        <v>1</v>
      </c>
      <c r="H20" s="7">
        <v>7</v>
      </c>
      <c r="I20" s="7">
        <f t="shared" si="0"/>
        <v>7</v>
      </c>
      <c r="J20" s="7"/>
      <c r="K20" s="6"/>
      <c r="L20" s="6"/>
      <c r="M20" s="18"/>
      <c r="N20" s="7"/>
    </row>
    <row r="21" spans="2:14">
      <c r="B21" s="7" t="s">
        <v>70</v>
      </c>
      <c r="C21" s="19"/>
      <c r="D21" s="7" t="s">
        <v>70</v>
      </c>
      <c r="E21" s="17" t="s">
        <v>74</v>
      </c>
      <c r="F21" s="17" t="s">
        <v>90</v>
      </c>
      <c r="G21" s="7">
        <v>18</v>
      </c>
      <c r="H21" s="7">
        <v>6</v>
      </c>
      <c r="I21" s="7">
        <f t="shared" si="0"/>
        <v>108</v>
      </c>
      <c r="J21" s="7"/>
      <c r="K21" s="6"/>
      <c r="L21" s="6"/>
      <c r="M21" s="18"/>
      <c r="N21" s="7"/>
    </row>
    <row r="22" spans="2:14">
      <c r="B22" s="7" t="s">
        <v>70</v>
      </c>
      <c r="C22" s="19"/>
      <c r="D22" s="7" t="s">
        <v>70</v>
      </c>
      <c r="E22" s="17" t="s">
        <v>74</v>
      </c>
      <c r="F22" s="17" t="s">
        <v>91</v>
      </c>
      <c r="G22" s="7">
        <v>27</v>
      </c>
      <c r="H22" s="7">
        <v>3</v>
      </c>
      <c r="I22" s="7">
        <f t="shared" si="0"/>
        <v>81</v>
      </c>
      <c r="J22" s="7"/>
      <c r="K22" s="6"/>
      <c r="L22" s="6"/>
      <c r="M22" s="18"/>
      <c r="N22" s="7"/>
    </row>
    <row r="23" spans="2:14">
      <c r="B23" s="7" t="s">
        <v>70</v>
      </c>
      <c r="C23" s="19"/>
      <c r="D23" s="7" t="s">
        <v>70</v>
      </c>
      <c r="E23" s="17" t="s">
        <v>74</v>
      </c>
      <c r="F23" s="17" t="s">
        <v>92</v>
      </c>
      <c r="G23" s="7">
        <v>3</v>
      </c>
      <c r="H23" s="7">
        <v>3</v>
      </c>
      <c r="I23" s="7">
        <f t="shared" si="0"/>
        <v>9</v>
      </c>
      <c r="J23" s="7"/>
      <c r="K23" s="6"/>
      <c r="L23" s="6"/>
      <c r="M23" s="18"/>
      <c r="N23" s="7"/>
    </row>
    <row r="24" spans="2:14">
      <c r="B24" s="7" t="s">
        <v>70</v>
      </c>
      <c r="C24" s="19"/>
      <c r="D24" s="7" t="s">
        <v>70</v>
      </c>
      <c r="E24" s="17" t="s">
        <v>74</v>
      </c>
      <c r="F24" s="17" t="s">
        <v>93</v>
      </c>
      <c r="G24" s="7">
        <v>10</v>
      </c>
      <c r="H24" s="7">
        <v>3</v>
      </c>
      <c r="I24" s="7">
        <f t="shared" si="0"/>
        <v>30</v>
      </c>
      <c r="J24" s="7"/>
      <c r="K24" s="6"/>
      <c r="L24" s="6"/>
      <c r="M24" s="18"/>
      <c r="N24" s="7"/>
    </row>
    <row r="25" spans="2:14">
      <c r="B25" s="7" t="s">
        <v>70</v>
      </c>
      <c r="C25" s="7"/>
      <c r="D25" s="7"/>
      <c r="E25" s="17" t="s">
        <v>74</v>
      </c>
      <c r="F25" s="17" t="s">
        <v>170</v>
      </c>
      <c r="G25" s="7">
        <v>1</v>
      </c>
      <c r="H25" s="7">
        <v>7</v>
      </c>
      <c r="I25" s="7">
        <f t="shared" si="0"/>
        <v>7</v>
      </c>
      <c r="J25" s="7"/>
      <c r="K25" s="6"/>
      <c r="L25" s="6"/>
      <c r="M25" s="18"/>
      <c r="N25" s="7"/>
    </row>
    <row r="26" spans="2:14">
      <c r="B26" s="7" t="s">
        <v>70</v>
      </c>
      <c r="C26" s="19"/>
      <c r="D26" s="7" t="s">
        <v>70</v>
      </c>
      <c r="E26" s="17" t="s">
        <v>74</v>
      </c>
      <c r="F26" s="17" t="s">
        <v>95</v>
      </c>
      <c r="G26" s="7">
        <v>3</v>
      </c>
      <c r="H26" s="7">
        <v>5</v>
      </c>
      <c r="I26" s="7">
        <f t="shared" si="0"/>
        <v>15</v>
      </c>
      <c r="J26" s="7"/>
      <c r="K26" s="6"/>
      <c r="L26" s="6"/>
      <c r="M26" s="18"/>
      <c r="N26" s="7"/>
    </row>
    <row r="27" spans="2:14">
      <c r="B27" s="7" t="s">
        <v>70</v>
      </c>
      <c r="C27" s="19"/>
      <c r="D27" s="7" t="s">
        <v>70</v>
      </c>
      <c r="E27" s="17" t="s">
        <v>74</v>
      </c>
      <c r="F27" s="17" t="s">
        <v>96</v>
      </c>
      <c r="G27" s="7">
        <v>9</v>
      </c>
      <c r="H27" s="7">
        <v>5</v>
      </c>
      <c r="I27" s="7">
        <f t="shared" si="0"/>
        <v>45</v>
      </c>
      <c r="J27" s="7"/>
      <c r="K27" s="6"/>
      <c r="L27" s="6"/>
      <c r="M27" s="18"/>
      <c r="N27" s="7"/>
    </row>
    <row r="28" spans="2:14">
      <c r="B28" s="7" t="s">
        <v>70</v>
      </c>
      <c r="C28" s="19"/>
      <c r="D28" s="7" t="s">
        <v>70</v>
      </c>
      <c r="E28" s="17" t="s">
        <v>74</v>
      </c>
      <c r="F28" s="17" t="s">
        <v>97</v>
      </c>
      <c r="G28" s="7">
        <v>6</v>
      </c>
      <c r="H28" s="7">
        <v>4</v>
      </c>
      <c r="I28" s="7">
        <f t="shared" si="0"/>
        <v>24</v>
      </c>
      <c r="J28" s="7"/>
      <c r="K28" s="6"/>
      <c r="L28" s="6"/>
      <c r="M28" s="18"/>
      <c r="N28" s="7"/>
    </row>
    <row r="29" spans="2:14">
      <c r="B29" s="7" t="s">
        <v>70</v>
      </c>
      <c r="C29" s="19"/>
      <c r="D29" s="7" t="s">
        <v>70</v>
      </c>
      <c r="E29" s="17" t="s">
        <v>74</v>
      </c>
      <c r="F29" s="17" t="s">
        <v>98</v>
      </c>
      <c r="G29" s="7">
        <v>8</v>
      </c>
      <c r="H29" s="7">
        <v>6</v>
      </c>
      <c r="I29" s="7">
        <f t="shared" si="0"/>
        <v>48</v>
      </c>
      <c r="J29" s="7"/>
      <c r="K29" s="6"/>
      <c r="L29" s="6"/>
      <c r="M29" s="18"/>
      <c r="N29" s="7"/>
    </row>
    <row r="30" spans="2:14">
      <c r="B30" s="7" t="s">
        <v>70</v>
      </c>
      <c r="C30" s="19"/>
      <c r="D30" s="7" t="s">
        <v>70</v>
      </c>
      <c r="E30" s="17" t="s">
        <v>74</v>
      </c>
      <c r="F30" s="17" t="s">
        <v>99</v>
      </c>
      <c r="G30" s="7">
        <v>5</v>
      </c>
      <c r="H30" s="7">
        <v>3</v>
      </c>
      <c r="I30" s="7">
        <f t="shared" si="0"/>
        <v>15</v>
      </c>
      <c r="J30" s="7"/>
      <c r="K30" s="6"/>
      <c r="L30" s="6"/>
      <c r="M30" s="18"/>
      <c r="N30" s="7"/>
    </row>
    <row r="31" spans="2:14">
      <c r="B31" s="7" t="s">
        <v>70</v>
      </c>
      <c r="C31" s="19"/>
      <c r="D31" s="7" t="s">
        <v>70</v>
      </c>
      <c r="E31" s="17" t="s">
        <v>74</v>
      </c>
      <c r="F31" s="17" t="s">
        <v>100</v>
      </c>
      <c r="G31" s="7">
        <v>6</v>
      </c>
      <c r="H31" s="7">
        <v>5</v>
      </c>
      <c r="I31" s="7">
        <f t="shared" si="0"/>
        <v>30</v>
      </c>
      <c r="J31" s="7"/>
      <c r="K31" s="6"/>
      <c r="L31" s="6"/>
      <c r="M31" s="18"/>
      <c r="N31" s="7"/>
    </row>
    <row r="32" spans="2:14">
      <c r="B32" s="7" t="s">
        <v>70</v>
      </c>
      <c r="C32" s="19"/>
      <c r="D32" s="7" t="s">
        <v>70</v>
      </c>
      <c r="E32" s="17" t="s">
        <v>74</v>
      </c>
      <c r="F32" s="17" t="s">
        <v>101</v>
      </c>
      <c r="G32" s="7">
        <v>35</v>
      </c>
      <c r="H32" s="7">
        <v>3</v>
      </c>
      <c r="I32" s="7">
        <f t="shared" si="0"/>
        <v>105</v>
      </c>
      <c r="J32" s="7"/>
      <c r="K32" s="6"/>
      <c r="L32" s="6"/>
      <c r="M32" s="18"/>
      <c r="N32" s="7"/>
    </row>
    <row r="33" spans="2:14">
      <c r="B33" s="7" t="s">
        <v>70</v>
      </c>
      <c r="C33" s="19"/>
      <c r="D33" s="7" t="s">
        <v>70</v>
      </c>
      <c r="E33" s="17" t="s">
        <v>74</v>
      </c>
      <c r="F33" s="17" t="s">
        <v>102</v>
      </c>
      <c r="G33" s="7">
        <v>44</v>
      </c>
      <c r="H33" s="7">
        <v>2</v>
      </c>
      <c r="I33" s="7">
        <f t="shared" si="0"/>
        <v>88</v>
      </c>
      <c r="J33" s="7"/>
      <c r="K33" s="6"/>
      <c r="L33" s="6"/>
      <c r="M33" s="18"/>
      <c r="N33" s="7"/>
    </row>
    <row r="34" spans="2:14">
      <c r="B34" s="7" t="s">
        <v>70</v>
      </c>
      <c r="C34" s="19"/>
      <c r="D34" s="7" t="s">
        <v>70</v>
      </c>
      <c r="E34" s="17" t="s">
        <v>74</v>
      </c>
      <c r="F34" s="17" t="s">
        <v>103</v>
      </c>
      <c r="G34" s="7">
        <v>31</v>
      </c>
      <c r="H34" s="7">
        <v>5</v>
      </c>
      <c r="I34" s="7">
        <f t="shared" si="0"/>
        <v>155</v>
      </c>
      <c r="J34" s="7"/>
      <c r="K34" s="6"/>
      <c r="L34" s="6"/>
      <c r="M34" s="18"/>
      <c r="N34" s="7"/>
    </row>
    <row r="35" spans="2:14">
      <c r="B35" s="7" t="s">
        <v>70</v>
      </c>
      <c r="C35" s="19"/>
      <c r="D35" s="7" t="s">
        <v>70</v>
      </c>
      <c r="E35" s="17" t="s">
        <v>74</v>
      </c>
      <c r="F35" s="17" t="s">
        <v>104</v>
      </c>
      <c r="G35" s="7">
        <v>4</v>
      </c>
      <c r="H35" s="7">
        <v>3</v>
      </c>
      <c r="I35" s="7">
        <f t="shared" si="0"/>
        <v>12</v>
      </c>
      <c r="J35" s="7"/>
      <c r="K35" s="6"/>
      <c r="L35" s="6"/>
      <c r="M35" s="18"/>
      <c r="N35" s="7"/>
    </row>
    <row r="36" spans="2:14">
      <c r="B36" s="7" t="s">
        <v>70</v>
      </c>
      <c r="C36" s="19"/>
      <c r="D36" s="7" t="s">
        <v>70</v>
      </c>
      <c r="E36" s="17" t="s">
        <v>74</v>
      </c>
      <c r="F36" s="17" t="s">
        <v>107</v>
      </c>
      <c r="G36" s="7">
        <v>15</v>
      </c>
      <c r="H36" s="7">
        <v>3</v>
      </c>
      <c r="I36" s="7">
        <f t="shared" si="0"/>
        <v>45</v>
      </c>
      <c r="J36" s="7"/>
      <c r="K36" s="6"/>
      <c r="L36" s="6"/>
      <c r="M36" s="18"/>
      <c r="N36" s="7"/>
    </row>
    <row r="37" spans="2:14">
      <c r="B37" s="7" t="s">
        <v>70</v>
      </c>
      <c r="C37" s="19"/>
      <c r="D37" s="7" t="s">
        <v>70</v>
      </c>
      <c r="E37" s="17" t="s">
        <v>74</v>
      </c>
      <c r="F37" s="17" t="s">
        <v>108</v>
      </c>
      <c r="G37" s="7">
        <v>1</v>
      </c>
      <c r="H37" s="7">
        <v>7</v>
      </c>
      <c r="I37" s="7">
        <f t="shared" si="0"/>
        <v>7</v>
      </c>
      <c r="J37" s="7"/>
      <c r="K37" s="6"/>
      <c r="L37" s="6"/>
      <c r="M37" s="18"/>
      <c r="N37" s="7"/>
    </row>
    <row r="38" spans="2:14">
      <c r="B38" s="7" t="s">
        <v>70</v>
      </c>
      <c r="C38" s="19"/>
      <c r="D38" s="7" t="s">
        <v>70</v>
      </c>
      <c r="E38" s="17" t="s">
        <v>74</v>
      </c>
      <c r="F38" s="17" t="s">
        <v>109</v>
      </c>
      <c r="G38" s="7">
        <v>1</v>
      </c>
      <c r="H38" s="7">
        <v>12</v>
      </c>
      <c r="I38" s="7">
        <f t="shared" si="0"/>
        <v>12</v>
      </c>
      <c r="J38" s="7"/>
      <c r="K38" s="6"/>
      <c r="L38" s="6"/>
      <c r="M38" s="18"/>
      <c r="N38" s="7"/>
    </row>
    <row r="39" spans="2:14">
      <c r="B39" s="7" t="s">
        <v>70</v>
      </c>
      <c r="C39" s="19"/>
      <c r="D39" s="7"/>
      <c r="E39" s="17" t="s">
        <v>74</v>
      </c>
      <c r="F39" s="17" t="s">
        <v>203</v>
      </c>
      <c r="G39" s="7">
        <v>4</v>
      </c>
      <c r="H39" s="7">
        <v>7</v>
      </c>
      <c r="I39" s="7">
        <f t="shared" si="0"/>
        <v>28</v>
      </c>
      <c r="J39" s="7"/>
      <c r="K39" s="6"/>
      <c r="L39" s="6"/>
      <c r="M39" s="18"/>
      <c r="N39" s="7"/>
    </row>
    <row r="40" spans="2:14">
      <c r="B40" s="7" t="s">
        <v>70</v>
      </c>
      <c r="C40" s="19"/>
      <c r="D40" s="7"/>
      <c r="E40" s="17" t="s">
        <v>74</v>
      </c>
      <c r="F40" s="17" t="s">
        <v>452</v>
      </c>
      <c r="G40" s="7">
        <v>5</v>
      </c>
      <c r="H40" s="7">
        <v>6</v>
      </c>
      <c r="I40" s="7">
        <f t="shared" si="0"/>
        <v>30</v>
      </c>
      <c r="J40" s="7"/>
      <c r="K40" s="6"/>
      <c r="L40" s="6"/>
      <c r="M40" s="18"/>
      <c r="N40" s="7"/>
    </row>
    <row r="41" spans="2:14">
      <c r="B41" s="7" t="s">
        <v>70</v>
      </c>
      <c r="C41" s="19"/>
      <c r="D41" s="7" t="s">
        <v>70</v>
      </c>
      <c r="E41" s="17" t="s">
        <v>74</v>
      </c>
      <c r="F41" s="17" t="s">
        <v>110</v>
      </c>
      <c r="G41" s="7">
        <v>3</v>
      </c>
      <c r="H41" s="7">
        <v>5</v>
      </c>
      <c r="I41" s="7">
        <f t="shared" si="0"/>
        <v>15</v>
      </c>
      <c r="J41" s="7"/>
      <c r="K41" s="6"/>
      <c r="L41" s="6"/>
      <c r="M41" s="18"/>
      <c r="N41" s="7"/>
    </row>
    <row r="42" spans="2:14">
      <c r="B42" s="7" t="s">
        <v>70</v>
      </c>
      <c r="C42" s="19"/>
      <c r="D42" s="7"/>
      <c r="E42" s="17" t="s">
        <v>74</v>
      </c>
      <c r="F42" s="17" t="s">
        <v>453</v>
      </c>
      <c r="G42" s="7">
        <v>5</v>
      </c>
      <c r="H42" s="7">
        <v>10</v>
      </c>
      <c r="I42" s="7">
        <f t="shared" si="0"/>
        <v>50</v>
      </c>
      <c r="J42" s="7"/>
      <c r="K42" s="6"/>
      <c r="L42" s="6"/>
      <c r="M42" s="18"/>
      <c r="N42" s="7"/>
    </row>
    <row r="43" spans="2:14">
      <c r="B43" s="7" t="s">
        <v>70</v>
      </c>
      <c r="C43" s="19"/>
      <c r="D43" s="7" t="s">
        <v>70</v>
      </c>
      <c r="E43" s="17" t="s">
        <v>74</v>
      </c>
      <c r="F43" s="17" t="s">
        <v>111</v>
      </c>
      <c r="G43" s="7"/>
      <c r="H43" s="7"/>
      <c r="I43" s="7">
        <f t="shared" si="0"/>
        <v>0</v>
      </c>
      <c r="J43" s="7"/>
      <c r="K43" s="6"/>
      <c r="L43" s="6"/>
      <c r="M43" s="18"/>
      <c r="N43" s="7"/>
    </row>
    <row r="44" spans="2:14">
      <c r="B44" s="7" t="s">
        <v>70</v>
      </c>
      <c r="C44" s="19"/>
      <c r="D44" s="7" t="s">
        <v>70</v>
      </c>
      <c r="E44" s="17" t="s">
        <v>74</v>
      </c>
      <c r="F44" s="17" t="s">
        <v>0</v>
      </c>
      <c r="G44" s="7"/>
      <c r="H44" s="7"/>
      <c r="I44" s="7">
        <f t="shared" si="0"/>
        <v>0</v>
      </c>
      <c r="J44" s="7"/>
      <c r="K44" s="6"/>
      <c r="L44" s="6"/>
      <c r="M44" s="18"/>
      <c r="N44" s="7"/>
    </row>
    <row r="45" spans="2:14">
      <c r="B45" s="7" t="s">
        <v>70</v>
      </c>
      <c r="C45" s="19"/>
      <c r="D45" s="7" t="s">
        <v>70</v>
      </c>
      <c r="E45" s="17" t="s">
        <v>74</v>
      </c>
      <c r="F45" s="17" t="s">
        <v>112</v>
      </c>
      <c r="G45" s="7"/>
      <c r="H45" s="7"/>
      <c r="I45" s="7">
        <f t="shared" si="0"/>
        <v>0</v>
      </c>
      <c r="J45" s="7"/>
      <c r="K45" s="6"/>
      <c r="L45" s="6"/>
      <c r="M45" s="18"/>
      <c r="N45" s="7"/>
    </row>
    <row r="46" spans="2:14">
      <c r="B46" s="7" t="s">
        <v>70</v>
      </c>
      <c r="C46" s="19"/>
      <c r="D46" s="7" t="s">
        <v>70</v>
      </c>
      <c r="E46" s="17" t="s">
        <v>74</v>
      </c>
      <c r="F46" s="17" t="s">
        <v>113</v>
      </c>
      <c r="G46" s="7"/>
      <c r="H46" s="7"/>
      <c r="I46" s="7">
        <f t="shared" si="0"/>
        <v>0</v>
      </c>
      <c r="J46" s="7"/>
      <c r="K46" s="6"/>
      <c r="L46" s="6"/>
      <c r="M46" s="18"/>
      <c r="N46" s="7"/>
    </row>
    <row r="47" spans="2:14">
      <c r="B47" s="7" t="s">
        <v>70</v>
      </c>
      <c r="C47" s="19"/>
      <c r="D47" s="7" t="s">
        <v>70</v>
      </c>
      <c r="E47" s="17" t="s">
        <v>74</v>
      </c>
      <c r="F47" s="17" t="s">
        <v>114</v>
      </c>
      <c r="G47" s="7"/>
      <c r="H47" s="7"/>
      <c r="I47" s="7">
        <f t="shared" si="0"/>
        <v>0</v>
      </c>
      <c r="J47" s="7"/>
      <c r="K47" s="6"/>
      <c r="L47" s="6"/>
      <c r="M47" s="18"/>
      <c r="N47" s="7"/>
    </row>
    <row r="48" spans="2:14">
      <c r="B48" s="7" t="s">
        <v>70</v>
      </c>
      <c r="C48" s="19"/>
      <c r="D48" s="7" t="s">
        <v>70</v>
      </c>
      <c r="E48" s="17" t="s">
        <v>74</v>
      </c>
      <c r="F48" s="17" t="s">
        <v>115</v>
      </c>
      <c r="G48" s="7"/>
      <c r="H48" s="7"/>
      <c r="I48" s="7">
        <f t="shared" si="0"/>
        <v>0</v>
      </c>
      <c r="J48" s="7"/>
      <c r="K48" s="6"/>
      <c r="L48" s="6"/>
      <c r="M48" s="18"/>
      <c r="N48" s="7"/>
    </row>
    <row r="49" spans="2:14">
      <c r="B49" s="7" t="s">
        <v>70</v>
      </c>
      <c r="C49" s="19"/>
      <c r="D49" s="7" t="s">
        <v>70</v>
      </c>
      <c r="E49" s="17" t="s">
        <v>74</v>
      </c>
      <c r="F49" s="17" t="s">
        <v>116</v>
      </c>
      <c r="G49" s="7"/>
      <c r="H49" s="7"/>
      <c r="I49" s="7">
        <f t="shared" si="0"/>
        <v>0</v>
      </c>
      <c r="J49" s="7"/>
      <c r="K49" s="6"/>
      <c r="L49" s="6"/>
      <c r="M49" s="18"/>
      <c r="N49" s="7"/>
    </row>
    <row r="50" spans="2:14">
      <c r="B50" s="7" t="s">
        <v>70</v>
      </c>
      <c r="C50" s="19"/>
      <c r="D50" s="7" t="s">
        <v>70</v>
      </c>
      <c r="E50" s="17" t="s">
        <v>74</v>
      </c>
      <c r="F50" s="17" t="s">
        <v>117</v>
      </c>
      <c r="G50" s="7"/>
      <c r="H50" s="7"/>
      <c r="I50" s="7">
        <f t="shared" si="0"/>
        <v>0</v>
      </c>
      <c r="J50" s="7"/>
      <c r="K50" s="6"/>
      <c r="L50" s="6"/>
      <c r="M50" s="18"/>
      <c r="N50" s="7"/>
    </row>
    <row r="51" spans="2:14">
      <c r="B51" s="7" t="s">
        <v>70</v>
      </c>
      <c r="C51" s="19"/>
      <c r="D51" s="7" t="s">
        <v>70</v>
      </c>
      <c r="E51" s="17" t="s">
        <v>74</v>
      </c>
      <c r="F51" s="17" t="s">
        <v>118</v>
      </c>
      <c r="G51" s="7"/>
      <c r="H51" s="7"/>
      <c r="I51" s="7">
        <f t="shared" si="0"/>
        <v>0</v>
      </c>
      <c r="J51" s="7"/>
      <c r="K51" s="6"/>
      <c r="L51" s="6"/>
      <c r="M51" s="18"/>
      <c r="N51" s="7"/>
    </row>
    <row r="52" spans="2:14">
      <c r="B52" s="7" t="s">
        <v>70</v>
      </c>
      <c r="C52" s="19"/>
      <c r="D52" s="7" t="s">
        <v>70</v>
      </c>
      <c r="E52" s="17" t="s">
        <v>74</v>
      </c>
      <c r="F52" s="17" t="s">
        <v>1</v>
      </c>
      <c r="G52" s="7"/>
      <c r="H52" s="7"/>
      <c r="I52" s="7">
        <f t="shared" si="0"/>
        <v>0</v>
      </c>
      <c r="J52" s="7"/>
      <c r="K52" s="6"/>
      <c r="L52" s="6"/>
      <c r="M52" s="18"/>
      <c r="N52" s="7"/>
    </row>
    <row r="53" spans="2:14">
      <c r="B53" s="7" t="s">
        <v>70</v>
      </c>
      <c r="C53" s="19"/>
      <c r="D53" s="7" t="s">
        <v>70</v>
      </c>
      <c r="E53" s="17" t="s">
        <v>74</v>
      </c>
      <c r="F53" s="17" t="s">
        <v>119</v>
      </c>
      <c r="G53" s="7"/>
      <c r="H53" s="7"/>
      <c r="I53" s="7">
        <f t="shared" si="0"/>
        <v>0</v>
      </c>
      <c r="J53" s="7"/>
      <c r="K53" s="6"/>
      <c r="L53" s="6"/>
      <c r="M53" s="18"/>
      <c r="N53" s="7"/>
    </row>
    <row r="54" spans="2:14">
      <c r="B54" s="7" t="s">
        <v>70</v>
      </c>
      <c r="C54" s="19"/>
      <c r="D54" s="7" t="s">
        <v>70</v>
      </c>
      <c r="E54" s="17" t="s">
        <v>74</v>
      </c>
      <c r="F54" s="17" t="s">
        <v>120</v>
      </c>
      <c r="G54" s="7"/>
      <c r="H54" s="7"/>
      <c r="I54" s="7">
        <f t="shared" si="0"/>
        <v>0</v>
      </c>
      <c r="J54" s="7"/>
      <c r="K54" s="6"/>
      <c r="L54" s="6"/>
      <c r="M54" s="18"/>
      <c r="N54" s="7"/>
    </row>
    <row r="55" spans="2:14">
      <c r="B55" s="7" t="s">
        <v>70</v>
      </c>
      <c r="C55" s="7"/>
      <c r="D55" s="7"/>
      <c r="E55" s="17" t="s">
        <v>74</v>
      </c>
      <c r="F55" s="17" t="s">
        <v>454</v>
      </c>
      <c r="G55" s="7">
        <v>3</v>
      </c>
      <c r="H55" s="7">
        <v>15</v>
      </c>
      <c r="I55" s="7">
        <f t="shared" si="0"/>
        <v>45</v>
      </c>
      <c r="J55" s="7"/>
      <c r="K55" s="6"/>
      <c r="L55" s="6"/>
      <c r="M55" s="18" t="s">
        <v>455</v>
      </c>
      <c r="N55" s="7"/>
    </row>
    <row r="56" spans="2:14">
      <c r="B56" s="7" t="s">
        <v>70</v>
      </c>
      <c r="C56" s="19"/>
      <c r="D56" s="7" t="s">
        <v>70</v>
      </c>
      <c r="E56" s="17" t="s">
        <v>121</v>
      </c>
      <c r="F56" s="17" t="s">
        <v>123</v>
      </c>
      <c r="G56" s="7"/>
      <c r="H56" s="7"/>
      <c r="I56" s="7">
        <f t="shared" si="0"/>
        <v>0</v>
      </c>
      <c r="J56" s="7"/>
      <c r="K56" s="6"/>
      <c r="L56" s="6"/>
      <c r="M56" s="18"/>
      <c r="N56" s="7"/>
    </row>
    <row r="57" spans="2:14">
      <c r="B57" s="7" t="s">
        <v>70</v>
      </c>
      <c r="C57" s="7"/>
      <c r="D57" s="7"/>
      <c r="E57" s="17" t="s">
        <v>121</v>
      </c>
      <c r="F57" s="17" t="s">
        <v>445</v>
      </c>
      <c r="G57" s="7">
        <v>12</v>
      </c>
      <c r="H57" s="7">
        <v>7</v>
      </c>
      <c r="I57" s="7">
        <f t="shared" si="0"/>
        <v>84</v>
      </c>
      <c r="J57" s="7"/>
      <c r="K57" s="6"/>
      <c r="L57" s="6"/>
      <c r="M57" s="18" t="s">
        <v>446</v>
      </c>
      <c r="N57" s="7"/>
    </row>
    <row r="58" spans="2:14">
      <c r="B58" s="7" t="s">
        <v>70</v>
      </c>
      <c r="C58" s="19"/>
      <c r="D58" s="7"/>
      <c r="E58" s="17" t="s">
        <v>121</v>
      </c>
      <c r="F58" s="17" t="s">
        <v>456</v>
      </c>
      <c r="G58" s="7"/>
      <c r="H58" s="7"/>
      <c r="I58" s="7">
        <f t="shared" si="0"/>
        <v>0</v>
      </c>
      <c r="J58" s="7"/>
      <c r="K58" s="6"/>
      <c r="L58" s="6"/>
      <c r="M58" s="18"/>
      <c r="N58" s="7"/>
    </row>
    <row r="59" spans="2:14">
      <c r="B59" s="7" t="s">
        <v>70</v>
      </c>
      <c r="C59" s="7"/>
      <c r="D59" s="7"/>
      <c r="E59" s="17" t="s">
        <v>121</v>
      </c>
      <c r="F59" s="17" t="s">
        <v>448</v>
      </c>
      <c r="G59" s="7">
        <v>6</v>
      </c>
      <c r="H59" s="7">
        <v>7</v>
      </c>
      <c r="I59" s="7">
        <f t="shared" si="0"/>
        <v>42</v>
      </c>
      <c r="J59" s="7"/>
      <c r="K59" s="6"/>
      <c r="L59" s="6"/>
      <c r="M59" s="18" t="s">
        <v>446</v>
      </c>
      <c r="N59" s="7"/>
    </row>
    <row r="60" spans="2:14">
      <c r="B60" s="7" t="s">
        <v>70</v>
      </c>
      <c r="C60" s="19"/>
      <c r="D60" s="7"/>
      <c r="E60" s="17" t="s">
        <v>121</v>
      </c>
      <c r="F60" s="17" t="s">
        <v>457</v>
      </c>
      <c r="G60" s="7"/>
      <c r="H60" s="7"/>
      <c r="I60" s="7">
        <f t="shared" si="0"/>
        <v>0</v>
      </c>
      <c r="J60" s="7"/>
      <c r="K60" s="6"/>
      <c r="L60" s="6"/>
      <c r="M60" s="18"/>
      <c r="N60" s="7"/>
    </row>
    <row r="61" spans="2:14">
      <c r="B61" s="7" t="s">
        <v>70</v>
      </c>
      <c r="C61" s="19"/>
      <c r="D61" s="7"/>
      <c r="E61" s="17" t="s">
        <v>121</v>
      </c>
      <c r="F61" s="17" t="s">
        <v>458</v>
      </c>
      <c r="G61" s="7"/>
      <c r="H61" s="7"/>
      <c r="I61" s="7">
        <f t="shared" si="0"/>
        <v>0</v>
      </c>
      <c r="J61" s="7"/>
      <c r="K61" s="6"/>
      <c r="L61" s="6"/>
      <c r="M61" s="18"/>
      <c r="N61" s="7"/>
    </row>
    <row r="62" spans="2:14">
      <c r="B62" s="7" t="s">
        <v>70</v>
      </c>
      <c r="C62" s="19"/>
      <c r="D62" s="7" t="s">
        <v>70</v>
      </c>
      <c r="E62" s="17" t="s">
        <v>121</v>
      </c>
      <c r="F62" s="17" t="s">
        <v>128</v>
      </c>
      <c r="G62" s="7"/>
      <c r="H62" s="7"/>
      <c r="I62" s="7">
        <f t="shared" si="0"/>
        <v>0</v>
      </c>
      <c r="J62" s="7"/>
      <c r="K62" s="6"/>
      <c r="L62" s="6"/>
      <c r="M62" s="18"/>
      <c r="N62" s="7"/>
    </row>
    <row r="63" spans="2:14">
      <c r="B63" s="7" t="s">
        <v>70</v>
      </c>
      <c r="C63" s="19"/>
      <c r="D63" s="7"/>
      <c r="E63" s="17" t="s">
        <v>121</v>
      </c>
      <c r="F63" s="17" t="s">
        <v>459</v>
      </c>
      <c r="G63" s="7"/>
      <c r="H63" s="7"/>
      <c r="I63" s="7">
        <f t="shared" si="0"/>
        <v>0</v>
      </c>
      <c r="J63" s="7"/>
      <c r="K63" s="6"/>
      <c r="L63" s="6"/>
      <c r="M63" s="18"/>
      <c r="N63" s="7"/>
    </row>
    <row r="64" spans="2:14">
      <c r="B64" s="7" t="s">
        <v>70</v>
      </c>
      <c r="C64" s="19"/>
      <c r="D64" s="7" t="s">
        <v>70</v>
      </c>
      <c r="E64" s="17" t="s">
        <v>121</v>
      </c>
      <c r="F64" s="17" t="s">
        <v>130</v>
      </c>
      <c r="G64" s="7">
        <v>21</v>
      </c>
      <c r="H64" s="7">
        <v>3</v>
      </c>
      <c r="I64" s="7">
        <f t="shared" si="0"/>
        <v>63</v>
      </c>
      <c r="J64" s="7">
        <v>63</v>
      </c>
      <c r="K64" s="6" t="s">
        <v>234</v>
      </c>
      <c r="L64" s="6" t="s">
        <v>231</v>
      </c>
      <c r="M64" s="18" t="s">
        <v>236</v>
      </c>
      <c r="N64" s="7">
        <v>70</v>
      </c>
    </row>
    <row r="65" spans="2:14">
      <c r="B65" s="7" t="s">
        <v>70</v>
      </c>
      <c r="C65" s="19"/>
      <c r="D65" s="7" t="s">
        <v>70</v>
      </c>
      <c r="E65" s="17" t="s">
        <v>121</v>
      </c>
      <c r="F65" s="17" t="s">
        <v>132</v>
      </c>
      <c r="G65" s="7"/>
      <c r="H65" s="7"/>
      <c r="I65" s="7">
        <f t="shared" si="0"/>
        <v>0</v>
      </c>
      <c r="J65" s="7"/>
      <c r="K65" s="6"/>
      <c r="L65" s="6"/>
      <c r="M65" s="18"/>
      <c r="N65" s="7"/>
    </row>
    <row r="66" spans="2:14">
      <c r="B66" s="7" t="s">
        <v>70</v>
      </c>
      <c r="C66" s="19"/>
      <c r="D66" s="7"/>
      <c r="E66" s="17" t="s">
        <v>121</v>
      </c>
      <c r="F66" s="17" t="s">
        <v>460</v>
      </c>
      <c r="G66" s="7"/>
      <c r="H66" s="7"/>
      <c r="I66" s="7">
        <f t="shared" si="0"/>
        <v>0</v>
      </c>
      <c r="J66" s="7"/>
      <c r="K66" s="6"/>
      <c r="L66" s="6"/>
      <c r="M66" s="18"/>
      <c r="N66" s="7"/>
    </row>
    <row r="67" spans="2:14">
      <c r="B67" s="7" t="s">
        <v>70</v>
      </c>
      <c r="C67" s="19"/>
      <c r="D67" s="7"/>
      <c r="E67" s="17" t="s">
        <v>121</v>
      </c>
      <c r="F67" s="17" t="s">
        <v>461</v>
      </c>
      <c r="G67" s="7"/>
      <c r="H67" s="7"/>
      <c r="I67" s="7">
        <f t="shared" si="0"/>
        <v>0</v>
      </c>
      <c r="J67" s="7"/>
      <c r="K67" s="6"/>
      <c r="L67" s="6"/>
      <c r="M67" s="18"/>
      <c r="N67" s="7"/>
    </row>
    <row r="68" spans="2:14">
      <c r="B68" s="7" t="s">
        <v>70</v>
      </c>
      <c r="C68" s="19"/>
      <c r="D68" s="7"/>
      <c r="E68" s="17" t="s">
        <v>121</v>
      </c>
      <c r="F68" s="17" t="s">
        <v>462</v>
      </c>
      <c r="G68" s="7"/>
      <c r="H68" s="7"/>
      <c r="I68" s="7">
        <f t="shared" si="0"/>
        <v>0</v>
      </c>
      <c r="J68" s="7"/>
      <c r="K68" s="6"/>
      <c r="L68" s="6"/>
      <c r="M68" s="18"/>
      <c r="N68" s="7"/>
    </row>
    <row r="69" spans="2:14">
      <c r="B69" s="7" t="s">
        <v>70</v>
      </c>
      <c r="C69" s="19"/>
      <c r="D69" s="7"/>
      <c r="E69" s="17" t="s">
        <v>121</v>
      </c>
      <c r="F69" s="17" t="s">
        <v>463</v>
      </c>
      <c r="G69" s="7"/>
      <c r="H69" s="7"/>
      <c r="I69" s="7">
        <f t="shared" si="0"/>
        <v>0</v>
      </c>
      <c r="J69" s="7"/>
      <c r="K69" s="6"/>
      <c r="L69" s="6"/>
      <c r="M69" s="18"/>
      <c r="N69" s="7"/>
    </row>
    <row r="70" spans="2:14">
      <c r="B70" s="7" t="s">
        <v>70</v>
      </c>
      <c r="C70" s="19"/>
      <c r="D70" s="7"/>
      <c r="E70" s="17" t="s">
        <v>121</v>
      </c>
      <c r="F70" s="17" t="s">
        <v>464</v>
      </c>
      <c r="G70" s="7"/>
      <c r="H70" s="7"/>
      <c r="I70" s="7">
        <f t="shared" si="0"/>
        <v>0</v>
      </c>
      <c r="J70" s="7"/>
      <c r="K70" s="6"/>
      <c r="L70" s="6"/>
      <c r="M70" s="18"/>
      <c r="N70" s="7"/>
    </row>
    <row r="71" spans="2:14">
      <c r="B71" s="7" t="s">
        <v>70</v>
      </c>
      <c r="C71" s="19"/>
      <c r="D71" s="7"/>
      <c r="E71" s="17" t="s">
        <v>121</v>
      </c>
      <c r="F71" s="17" t="s">
        <v>465</v>
      </c>
      <c r="G71" s="7"/>
      <c r="H71" s="7"/>
      <c r="I71" s="7">
        <f t="shared" ref="I71:I134" si="1">G71*H71</f>
        <v>0</v>
      </c>
      <c r="J71" s="7"/>
      <c r="K71" s="6"/>
      <c r="L71" s="6"/>
      <c r="M71" s="18"/>
      <c r="N71" s="7"/>
    </row>
    <row r="72" spans="2:14">
      <c r="B72" s="7" t="s">
        <v>70</v>
      </c>
      <c r="C72" s="19"/>
      <c r="D72" s="7"/>
      <c r="E72" s="17" t="s">
        <v>121</v>
      </c>
      <c r="F72" s="17" t="s">
        <v>466</v>
      </c>
      <c r="G72" s="7"/>
      <c r="H72" s="7"/>
      <c r="I72" s="7">
        <f t="shared" si="1"/>
        <v>0</v>
      </c>
      <c r="J72" s="7"/>
      <c r="K72" s="6"/>
      <c r="L72" s="6"/>
      <c r="M72" s="18"/>
      <c r="N72" s="7"/>
    </row>
    <row r="73" spans="2:14">
      <c r="B73" s="7" t="s">
        <v>70</v>
      </c>
      <c r="C73" s="19"/>
      <c r="D73" s="7"/>
      <c r="E73" s="17" t="s">
        <v>121</v>
      </c>
      <c r="F73" s="17" t="s">
        <v>449</v>
      </c>
      <c r="G73" s="7">
        <v>5</v>
      </c>
      <c r="H73" s="7">
        <v>3</v>
      </c>
      <c r="I73" s="7">
        <f t="shared" si="1"/>
        <v>15</v>
      </c>
      <c r="J73" s="7"/>
      <c r="K73" s="6"/>
      <c r="L73" s="6"/>
      <c r="M73" s="18" t="s">
        <v>451</v>
      </c>
      <c r="N73" s="7">
        <v>65</v>
      </c>
    </row>
    <row r="74" spans="2:14">
      <c r="B74" s="7" t="s">
        <v>70</v>
      </c>
      <c r="C74" s="19"/>
      <c r="D74" s="7"/>
      <c r="E74" s="17" t="s">
        <v>121</v>
      </c>
      <c r="F74" s="17" t="s">
        <v>467</v>
      </c>
      <c r="G74" s="7"/>
      <c r="H74" s="7"/>
      <c r="I74" s="7">
        <f t="shared" si="1"/>
        <v>0</v>
      </c>
      <c r="J74" s="7"/>
      <c r="K74" s="6"/>
      <c r="L74" s="6"/>
      <c r="M74" s="18"/>
      <c r="N74" s="7"/>
    </row>
    <row r="75" spans="2:14">
      <c r="B75" s="7" t="s">
        <v>70</v>
      </c>
      <c r="C75" s="19"/>
      <c r="D75" s="7"/>
      <c r="E75" s="17" t="s">
        <v>121</v>
      </c>
      <c r="F75" s="17" t="s">
        <v>450</v>
      </c>
      <c r="G75" s="7">
        <v>35</v>
      </c>
      <c r="H75" s="7">
        <v>3</v>
      </c>
      <c r="I75" s="7">
        <f t="shared" si="1"/>
        <v>105</v>
      </c>
      <c r="J75" s="7"/>
      <c r="K75" s="6"/>
      <c r="L75" s="6"/>
      <c r="M75" s="18" t="s">
        <v>447</v>
      </c>
      <c r="N75" s="7">
        <v>71</v>
      </c>
    </row>
    <row r="76" spans="2:14">
      <c r="B76" s="7" t="s">
        <v>70</v>
      </c>
      <c r="C76" s="19"/>
      <c r="D76" s="7"/>
      <c r="E76" s="17" t="s">
        <v>121</v>
      </c>
      <c r="F76" s="17" t="s">
        <v>468</v>
      </c>
      <c r="G76" s="7">
        <v>1</v>
      </c>
      <c r="H76" s="7">
        <v>5</v>
      </c>
      <c r="I76" s="7">
        <f t="shared" si="1"/>
        <v>5</v>
      </c>
      <c r="J76" s="7"/>
      <c r="K76" s="6"/>
      <c r="L76" s="6"/>
      <c r="M76" s="18"/>
      <c r="N76" s="7"/>
    </row>
    <row r="77" spans="2:14">
      <c r="B77" s="7" t="s">
        <v>70</v>
      </c>
      <c r="C77" s="19"/>
      <c r="D77" s="7"/>
      <c r="E77" s="17" t="s">
        <v>121</v>
      </c>
      <c r="F77" s="17" t="s">
        <v>469</v>
      </c>
      <c r="G77" s="7">
        <v>22</v>
      </c>
      <c r="H77" s="7">
        <v>6</v>
      </c>
      <c r="I77" s="7">
        <f t="shared" si="1"/>
        <v>132</v>
      </c>
      <c r="J77" s="7"/>
      <c r="K77" s="6"/>
      <c r="L77" s="6"/>
      <c r="M77" s="18" t="s">
        <v>470</v>
      </c>
      <c r="N77" s="7"/>
    </row>
    <row r="78" spans="2:14">
      <c r="B78" s="7" t="s">
        <v>70</v>
      </c>
      <c r="C78" s="19"/>
      <c r="D78" s="7"/>
      <c r="E78" s="17" t="s">
        <v>121</v>
      </c>
      <c r="F78" s="17" t="s">
        <v>471</v>
      </c>
      <c r="G78" s="7"/>
      <c r="H78" s="7"/>
      <c r="I78" s="7">
        <f t="shared" si="1"/>
        <v>0</v>
      </c>
      <c r="J78" s="7"/>
      <c r="K78" s="6"/>
      <c r="L78" s="6"/>
      <c r="M78" s="18"/>
      <c r="N78" s="7"/>
    </row>
    <row r="79" spans="2:14">
      <c r="B79" s="7" t="s">
        <v>70</v>
      </c>
      <c r="C79" s="19"/>
      <c r="D79" s="7"/>
      <c r="E79" s="17" t="s">
        <v>121</v>
      </c>
      <c r="F79" s="17" t="s">
        <v>472</v>
      </c>
      <c r="G79" s="7"/>
      <c r="H79" s="7"/>
      <c r="I79" s="7">
        <f t="shared" si="1"/>
        <v>0</v>
      </c>
      <c r="J79" s="7"/>
      <c r="K79" s="6"/>
      <c r="L79" s="6"/>
      <c r="M79" s="18"/>
      <c r="N79" s="7"/>
    </row>
    <row r="80" spans="2:14">
      <c r="B80" s="7" t="s">
        <v>70</v>
      </c>
      <c r="C80" s="19"/>
      <c r="D80" s="7"/>
      <c r="E80" s="17" t="s">
        <v>121</v>
      </c>
      <c r="F80" s="17" t="s">
        <v>473</v>
      </c>
      <c r="G80" s="7"/>
      <c r="H80" s="7"/>
      <c r="I80" s="7">
        <f t="shared" si="1"/>
        <v>0</v>
      </c>
      <c r="J80" s="7"/>
      <c r="K80" s="6"/>
      <c r="L80" s="6"/>
      <c r="M80" s="18"/>
      <c r="N80" s="7"/>
    </row>
    <row r="81" spans="2:14">
      <c r="B81" s="7" t="s">
        <v>70</v>
      </c>
      <c r="C81" s="19"/>
      <c r="D81" s="7"/>
      <c r="E81" s="17" t="s">
        <v>121</v>
      </c>
      <c r="F81" s="17" t="s">
        <v>474</v>
      </c>
      <c r="G81" s="7"/>
      <c r="H81" s="7"/>
      <c r="I81" s="7">
        <f t="shared" si="1"/>
        <v>0</v>
      </c>
      <c r="J81" s="7"/>
      <c r="K81" s="6"/>
      <c r="L81" s="6"/>
      <c r="M81" s="18"/>
      <c r="N81" s="7"/>
    </row>
    <row r="82" spans="2:14">
      <c r="B82" s="7" t="s">
        <v>70</v>
      </c>
      <c r="C82" s="19"/>
      <c r="D82" s="7"/>
      <c r="E82" s="17" t="s">
        <v>121</v>
      </c>
      <c r="F82" s="17" t="s">
        <v>475</v>
      </c>
      <c r="G82" s="7"/>
      <c r="H82" s="7"/>
      <c r="I82" s="7">
        <f t="shared" si="1"/>
        <v>0</v>
      </c>
      <c r="J82" s="7"/>
      <c r="K82" s="6"/>
      <c r="L82" s="6"/>
      <c r="M82" s="18"/>
      <c r="N82" s="7"/>
    </row>
    <row r="83" spans="2:14">
      <c r="B83" s="7" t="s">
        <v>70</v>
      </c>
      <c r="C83" s="19"/>
      <c r="D83" s="7"/>
      <c r="E83" s="17" t="s">
        <v>121</v>
      </c>
      <c r="F83" s="17" t="s">
        <v>476</v>
      </c>
      <c r="G83" s="7"/>
      <c r="H83" s="7"/>
      <c r="I83" s="7">
        <f t="shared" si="1"/>
        <v>0</v>
      </c>
      <c r="J83" s="7"/>
      <c r="K83" s="6"/>
      <c r="L83" s="6"/>
      <c r="M83" s="18"/>
      <c r="N83" s="7"/>
    </row>
    <row r="84" spans="2:14">
      <c r="B84" s="7" t="s">
        <v>70</v>
      </c>
      <c r="C84" s="19"/>
      <c r="D84" s="7" t="s">
        <v>70</v>
      </c>
      <c r="E84" s="17" t="s">
        <v>121</v>
      </c>
      <c r="F84" s="17" t="s">
        <v>150</v>
      </c>
      <c r="G84" s="7"/>
      <c r="H84" s="7"/>
      <c r="I84" s="7">
        <f t="shared" si="1"/>
        <v>0</v>
      </c>
      <c r="J84" s="7"/>
      <c r="K84" s="6"/>
      <c r="L84" s="6"/>
      <c r="M84" s="18"/>
      <c r="N84" s="7"/>
    </row>
    <row r="85" spans="2:14">
      <c r="B85" s="7" t="s">
        <v>70</v>
      </c>
      <c r="C85" s="19"/>
      <c r="D85" s="7"/>
      <c r="E85" s="17" t="s">
        <v>121</v>
      </c>
      <c r="F85" s="17" t="s">
        <v>477</v>
      </c>
      <c r="G85" s="7"/>
      <c r="H85" s="7"/>
      <c r="I85" s="7">
        <f t="shared" si="1"/>
        <v>0</v>
      </c>
      <c r="J85" s="7"/>
      <c r="K85" s="6"/>
      <c r="L85" s="6"/>
      <c r="M85" s="18"/>
      <c r="N85" s="7"/>
    </row>
    <row r="86" spans="2:14">
      <c r="B86" s="7" t="s">
        <v>70</v>
      </c>
      <c r="C86" s="19"/>
      <c r="D86" s="7" t="s">
        <v>70</v>
      </c>
      <c r="E86" s="17" t="s">
        <v>121</v>
      </c>
      <c r="F86" s="17" t="s">
        <v>156</v>
      </c>
      <c r="G86" s="7"/>
      <c r="H86" s="7"/>
      <c r="I86" s="7">
        <f t="shared" si="1"/>
        <v>0</v>
      </c>
      <c r="J86" s="7"/>
      <c r="K86" s="6"/>
      <c r="L86" s="6"/>
      <c r="M86" s="18"/>
      <c r="N86" s="7"/>
    </row>
    <row r="87" spans="2:14">
      <c r="B87" s="7" t="s">
        <v>70</v>
      </c>
      <c r="C87" s="19"/>
      <c r="D87" s="7" t="s">
        <v>70</v>
      </c>
      <c r="E87" s="17" t="s">
        <v>121</v>
      </c>
      <c r="F87" s="17" t="s">
        <v>158</v>
      </c>
      <c r="G87" s="7"/>
      <c r="H87" s="7"/>
      <c r="I87" s="7">
        <f t="shared" si="1"/>
        <v>0</v>
      </c>
      <c r="J87" s="7"/>
      <c r="K87" s="6"/>
      <c r="L87" s="6"/>
      <c r="M87" s="18"/>
      <c r="N87" s="7"/>
    </row>
    <row r="88" spans="2:14">
      <c r="B88" s="7" t="s">
        <v>70</v>
      </c>
      <c r="C88" s="19"/>
      <c r="D88" s="7"/>
      <c r="E88" s="17" t="s">
        <v>121</v>
      </c>
      <c r="F88" s="17" t="s">
        <v>478</v>
      </c>
      <c r="G88" s="7"/>
      <c r="H88" s="7"/>
      <c r="I88" s="7">
        <f t="shared" si="1"/>
        <v>0</v>
      </c>
      <c r="J88" s="7"/>
      <c r="K88" s="6"/>
      <c r="L88" s="6"/>
      <c r="M88" s="18"/>
      <c r="N88" s="7"/>
    </row>
    <row r="89" spans="2:14">
      <c r="B89" s="7" t="s">
        <v>70</v>
      </c>
      <c r="C89" s="19"/>
      <c r="D89" s="7"/>
      <c r="E89" s="17" t="s">
        <v>121</v>
      </c>
      <c r="F89" s="17" t="s">
        <v>480</v>
      </c>
      <c r="G89" s="7"/>
      <c r="H89" s="7"/>
      <c r="I89" s="7">
        <f t="shared" si="1"/>
        <v>0</v>
      </c>
      <c r="J89" s="7"/>
      <c r="K89" s="6"/>
      <c r="L89" s="6"/>
      <c r="M89" s="18"/>
      <c r="N89" s="7"/>
    </row>
    <row r="90" spans="2:14">
      <c r="B90" s="7" t="s">
        <v>70</v>
      </c>
      <c r="C90" s="19"/>
      <c r="D90" s="7"/>
      <c r="E90" s="17" t="s">
        <v>121</v>
      </c>
      <c r="F90" s="17" t="s">
        <v>479</v>
      </c>
      <c r="G90" s="7"/>
      <c r="H90" s="7"/>
      <c r="I90" s="7">
        <f t="shared" si="1"/>
        <v>0</v>
      </c>
      <c r="J90" s="7"/>
      <c r="K90" s="6"/>
      <c r="L90" s="6"/>
      <c r="M90" s="18"/>
      <c r="N90" s="7"/>
    </row>
    <row r="91" spans="2:14">
      <c r="B91" s="7" t="s">
        <v>70</v>
      </c>
      <c r="C91" s="19"/>
      <c r="D91" s="7" t="s">
        <v>70</v>
      </c>
      <c r="E91" s="17" t="s">
        <v>121</v>
      </c>
      <c r="F91" s="17" t="s">
        <v>162</v>
      </c>
      <c r="G91" s="7"/>
      <c r="H91" s="7"/>
      <c r="I91" s="7">
        <f t="shared" si="1"/>
        <v>0</v>
      </c>
      <c r="J91" s="7"/>
      <c r="K91" s="6"/>
      <c r="L91" s="6"/>
      <c r="M91" s="18"/>
      <c r="N91" s="7"/>
    </row>
    <row r="92" spans="2:14">
      <c r="B92" s="7" t="s">
        <v>70</v>
      </c>
      <c r="C92" s="19"/>
      <c r="D92" s="7"/>
      <c r="E92" s="17" t="s">
        <v>121</v>
      </c>
      <c r="F92" s="17" t="s">
        <v>481</v>
      </c>
      <c r="G92" s="7"/>
      <c r="H92" s="7"/>
      <c r="I92" s="7">
        <f t="shared" si="1"/>
        <v>0</v>
      </c>
      <c r="J92" s="7"/>
      <c r="K92" s="6"/>
      <c r="L92" s="6"/>
      <c r="M92" s="18"/>
      <c r="N92" s="7"/>
    </row>
    <row r="93" spans="2:14">
      <c r="B93" s="7" t="s">
        <v>70</v>
      </c>
      <c r="C93" s="19"/>
      <c r="D93" s="7"/>
      <c r="E93" s="17" t="s">
        <v>121</v>
      </c>
      <c r="F93" s="17" t="s">
        <v>482</v>
      </c>
      <c r="G93" s="7"/>
      <c r="H93" s="7"/>
      <c r="I93" s="7">
        <f t="shared" si="1"/>
        <v>0</v>
      </c>
      <c r="J93" s="7"/>
      <c r="K93" s="6"/>
      <c r="L93" s="6"/>
      <c r="M93" s="18"/>
      <c r="N93" s="7"/>
    </row>
    <row r="94" spans="2:14">
      <c r="B94" s="7" t="s">
        <v>70</v>
      </c>
      <c r="C94" s="19"/>
      <c r="D94" s="7"/>
      <c r="E94" s="17" t="s">
        <v>121</v>
      </c>
      <c r="F94" s="17" t="s">
        <v>483</v>
      </c>
      <c r="G94" s="7"/>
      <c r="H94" s="7"/>
      <c r="I94" s="7">
        <f t="shared" si="1"/>
        <v>0</v>
      </c>
      <c r="J94" s="7"/>
      <c r="K94" s="6"/>
      <c r="L94" s="6"/>
      <c r="M94" s="18"/>
      <c r="N94" s="7"/>
    </row>
    <row r="95" spans="2:14">
      <c r="B95" s="7" t="s">
        <v>70</v>
      </c>
      <c r="C95" s="19"/>
      <c r="D95" s="7"/>
      <c r="E95" s="17" t="s">
        <v>121</v>
      </c>
      <c r="F95" s="17" t="s">
        <v>484</v>
      </c>
      <c r="G95" s="7"/>
      <c r="H95" s="7"/>
      <c r="I95" s="7">
        <f t="shared" si="1"/>
        <v>0</v>
      </c>
      <c r="J95" s="7"/>
      <c r="K95" s="6"/>
      <c r="L95" s="6"/>
      <c r="M95" s="18"/>
      <c r="N95" s="7"/>
    </row>
    <row r="96" spans="2:14">
      <c r="B96" s="7" t="s">
        <v>70</v>
      </c>
      <c r="C96" s="19"/>
      <c r="D96" s="7"/>
      <c r="E96" s="17" t="s">
        <v>121</v>
      </c>
      <c r="F96" s="17" t="s">
        <v>485</v>
      </c>
      <c r="G96" s="7"/>
      <c r="H96" s="7"/>
      <c r="I96" s="7">
        <f t="shared" si="1"/>
        <v>0</v>
      </c>
      <c r="J96" s="7"/>
      <c r="K96" s="6"/>
      <c r="L96" s="6"/>
      <c r="M96" s="18"/>
      <c r="N96" s="7"/>
    </row>
    <row r="97" spans="2:14">
      <c r="B97" s="7" t="s">
        <v>70</v>
      </c>
      <c r="C97" s="19"/>
      <c r="D97" s="7"/>
      <c r="E97" s="17" t="s">
        <v>121</v>
      </c>
      <c r="F97" s="17" t="s">
        <v>486</v>
      </c>
      <c r="G97" s="7"/>
      <c r="H97" s="7"/>
      <c r="I97" s="7">
        <f t="shared" si="1"/>
        <v>0</v>
      </c>
      <c r="J97" s="7"/>
      <c r="K97" s="6"/>
      <c r="L97" s="6"/>
      <c r="M97" s="18"/>
      <c r="N97" s="7"/>
    </row>
    <row r="98" spans="2:14">
      <c r="B98" s="7" t="s">
        <v>70</v>
      </c>
      <c r="C98" s="19"/>
      <c r="D98" s="7"/>
      <c r="E98" s="17" t="s">
        <v>121</v>
      </c>
      <c r="F98" s="17" t="s">
        <v>487</v>
      </c>
      <c r="G98" s="7"/>
      <c r="H98" s="7"/>
      <c r="I98" s="7">
        <f t="shared" si="1"/>
        <v>0</v>
      </c>
      <c r="J98" s="7"/>
      <c r="K98" s="6"/>
      <c r="L98" s="6"/>
      <c r="M98" s="18"/>
      <c r="N98" s="7"/>
    </row>
    <row r="99" spans="2:14">
      <c r="B99" s="7" t="s">
        <v>70</v>
      </c>
      <c r="C99" s="19"/>
      <c r="D99" s="7"/>
      <c r="E99" s="17" t="s">
        <v>121</v>
      </c>
      <c r="F99" s="17" t="s">
        <v>488</v>
      </c>
      <c r="G99" s="7"/>
      <c r="H99" s="7"/>
      <c r="I99" s="7">
        <f t="shared" si="1"/>
        <v>0</v>
      </c>
      <c r="J99" s="7"/>
      <c r="K99" s="6"/>
      <c r="L99" s="6"/>
      <c r="M99" s="18"/>
      <c r="N99" s="7"/>
    </row>
    <row r="100" spans="2:14">
      <c r="B100" s="7" t="s">
        <v>70</v>
      </c>
      <c r="C100" s="19"/>
      <c r="D100" s="7"/>
      <c r="E100" s="17" t="s">
        <v>121</v>
      </c>
      <c r="F100" s="17" t="s">
        <v>489</v>
      </c>
      <c r="G100" s="7"/>
      <c r="H100" s="7"/>
      <c r="I100" s="7">
        <f t="shared" si="1"/>
        <v>0</v>
      </c>
      <c r="J100" s="7"/>
      <c r="K100" s="6"/>
      <c r="L100" s="6"/>
      <c r="M100" s="18" t="s">
        <v>536</v>
      </c>
      <c r="N100" s="7"/>
    </row>
    <row r="101" spans="2:14">
      <c r="B101" s="7" t="s">
        <v>70</v>
      </c>
      <c r="C101" s="19"/>
      <c r="D101" s="7"/>
      <c r="E101" s="17" t="s">
        <v>121</v>
      </c>
      <c r="F101" s="17" t="s">
        <v>490</v>
      </c>
      <c r="G101" s="7"/>
      <c r="H101" s="7"/>
      <c r="I101" s="7">
        <f t="shared" si="1"/>
        <v>0</v>
      </c>
      <c r="J101" s="7"/>
      <c r="K101" s="6"/>
      <c r="L101" s="6"/>
      <c r="M101" s="18"/>
      <c r="N101" s="7"/>
    </row>
    <row r="102" spans="2:14">
      <c r="B102" s="7" t="s">
        <v>70</v>
      </c>
      <c r="C102" s="19"/>
      <c r="D102" s="7"/>
      <c r="E102" s="17" t="s">
        <v>121</v>
      </c>
      <c r="F102" s="17" t="s">
        <v>491</v>
      </c>
      <c r="G102" s="7"/>
      <c r="H102" s="7"/>
      <c r="I102" s="7">
        <f t="shared" si="1"/>
        <v>0</v>
      </c>
      <c r="J102" s="7"/>
      <c r="K102" s="6"/>
      <c r="L102" s="6"/>
      <c r="M102" s="18"/>
      <c r="N102" s="7"/>
    </row>
    <row r="103" spans="2:14">
      <c r="B103" s="7" t="s">
        <v>70</v>
      </c>
      <c r="C103" s="19"/>
      <c r="D103" s="7"/>
      <c r="E103" s="17" t="s">
        <v>121</v>
      </c>
      <c r="F103" s="17" t="s">
        <v>492</v>
      </c>
      <c r="G103" s="7"/>
      <c r="H103" s="7"/>
      <c r="I103" s="7">
        <f t="shared" si="1"/>
        <v>0</v>
      </c>
      <c r="J103" s="7"/>
      <c r="K103" s="6"/>
      <c r="L103" s="6"/>
      <c r="M103" s="18"/>
      <c r="N103" s="7"/>
    </row>
    <row r="104" spans="2:14">
      <c r="B104" s="7" t="s">
        <v>70</v>
      </c>
      <c r="C104" s="19"/>
      <c r="D104" s="7"/>
      <c r="E104" s="17" t="s">
        <v>121</v>
      </c>
      <c r="F104" s="17" t="s">
        <v>493</v>
      </c>
      <c r="G104" s="7"/>
      <c r="H104" s="7"/>
      <c r="I104" s="7">
        <f t="shared" si="1"/>
        <v>0</v>
      </c>
      <c r="J104" s="7"/>
      <c r="K104" s="6"/>
      <c r="L104" s="6"/>
      <c r="M104" s="18"/>
      <c r="N104" s="7"/>
    </row>
    <row r="105" spans="2:14">
      <c r="B105" s="7" t="s">
        <v>70</v>
      </c>
      <c r="C105" s="19"/>
      <c r="D105" s="7" t="s">
        <v>70</v>
      </c>
      <c r="E105" s="17" t="s">
        <v>121</v>
      </c>
      <c r="F105" s="17" t="s">
        <v>172</v>
      </c>
      <c r="G105" s="7"/>
      <c r="H105" s="7"/>
      <c r="I105" s="7">
        <f t="shared" si="1"/>
        <v>0</v>
      </c>
      <c r="J105" s="7"/>
      <c r="K105" s="6"/>
      <c r="L105" s="6"/>
      <c r="M105" s="18"/>
      <c r="N105" s="7"/>
    </row>
    <row r="106" spans="2:14">
      <c r="B106" s="7" t="s">
        <v>70</v>
      </c>
      <c r="C106" s="19"/>
      <c r="D106" s="7"/>
      <c r="E106" s="17" t="s">
        <v>121</v>
      </c>
      <c r="F106" s="17" t="s">
        <v>494</v>
      </c>
      <c r="G106" s="7"/>
      <c r="H106" s="7"/>
      <c r="I106" s="7">
        <f t="shared" si="1"/>
        <v>0</v>
      </c>
      <c r="J106" s="7"/>
      <c r="K106" s="6"/>
      <c r="L106" s="6"/>
      <c r="M106" s="18"/>
      <c r="N106" s="7"/>
    </row>
    <row r="107" spans="2:14">
      <c r="B107" s="7" t="s">
        <v>70</v>
      </c>
      <c r="C107" s="19"/>
      <c r="D107" s="7"/>
      <c r="E107" s="17" t="s">
        <v>121</v>
      </c>
      <c r="F107" s="17" t="s">
        <v>495</v>
      </c>
      <c r="G107" s="7"/>
      <c r="H107" s="7"/>
      <c r="I107" s="7">
        <f t="shared" si="1"/>
        <v>0</v>
      </c>
      <c r="J107" s="7"/>
      <c r="K107" s="6"/>
      <c r="L107" s="6"/>
      <c r="M107" s="18"/>
      <c r="N107" s="7"/>
    </row>
    <row r="108" spans="2:14">
      <c r="B108" s="7" t="s">
        <v>70</v>
      </c>
      <c r="C108" s="19"/>
      <c r="D108" s="7" t="s">
        <v>70</v>
      </c>
      <c r="E108" s="17" t="s">
        <v>121</v>
      </c>
      <c r="F108" s="17" t="s">
        <v>173</v>
      </c>
      <c r="G108" s="7"/>
      <c r="H108" s="7"/>
      <c r="I108" s="7">
        <f t="shared" si="1"/>
        <v>0</v>
      </c>
      <c r="J108" s="7"/>
      <c r="K108" s="6"/>
      <c r="L108" s="6"/>
      <c r="M108" s="18"/>
      <c r="N108" s="7"/>
    </row>
    <row r="109" spans="2:14">
      <c r="B109" s="7" t="s">
        <v>70</v>
      </c>
      <c r="C109" s="19"/>
      <c r="D109" s="7"/>
      <c r="E109" s="17" t="s">
        <v>121</v>
      </c>
      <c r="F109" s="17" t="s">
        <v>496</v>
      </c>
      <c r="G109" s="7"/>
      <c r="H109" s="7"/>
      <c r="I109" s="7">
        <f t="shared" si="1"/>
        <v>0</v>
      </c>
      <c r="J109" s="7"/>
      <c r="K109" s="6"/>
      <c r="L109" s="6"/>
      <c r="M109" s="18"/>
      <c r="N109" s="7"/>
    </row>
    <row r="110" spans="2:14">
      <c r="B110" s="7" t="s">
        <v>70</v>
      </c>
      <c r="C110" s="19"/>
      <c r="D110" s="7"/>
      <c r="E110" s="17" t="s">
        <v>121</v>
      </c>
      <c r="F110" s="17" t="s">
        <v>497</v>
      </c>
      <c r="G110" s="7"/>
      <c r="H110" s="7"/>
      <c r="I110" s="7">
        <f t="shared" si="1"/>
        <v>0</v>
      </c>
      <c r="J110" s="7"/>
      <c r="K110" s="6"/>
      <c r="L110" s="6"/>
      <c r="M110" s="18"/>
      <c r="N110" s="7"/>
    </row>
    <row r="111" spans="2:14">
      <c r="B111" s="7" t="s">
        <v>70</v>
      </c>
      <c r="C111" s="19"/>
      <c r="D111" s="7"/>
      <c r="E111" s="17" t="s">
        <v>121</v>
      </c>
      <c r="F111" s="17" t="s">
        <v>498</v>
      </c>
      <c r="G111" s="7"/>
      <c r="H111" s="7"/>
      <c r="I111" s="7">
        <f t="shared" si="1"/>
        <v>0</v>
      </c>
      <c r="J111" s="7"/>
      <c r="K111" s="6"/>
      <c r="L111" s="6"/>
      <c r="M111" s="18"/>
      <c r="N111" s="7"/>
    </row>
    <row r="112" spans="2:14">
      <c r="B112" s="7" t="s">
        <v>70</v>
      </c>
      <c r="C112" s="19"/>
      <c r="D112" s="7"/>
      <c r="E112" s="17" t="s">
        <v>121</v>
      </c>
      <c r="F112" s="17" t="s">
        <v>499</v>
      </c>
      <c r="G112" s="7"/>
      <c r="H112" s="7"/>
      <c r="I112" s="7">
        <f t="shared" si="1"/>
        <v>0</v>
      </c>
      <c r="J112" s="7"/>
      <c r="K112" s="6"/>
      <c r="L112" s="6"/>
      <c r="M112" s="18"/>
      <c r="N112" s="7"/>
    </row>
    <row r="113" spans="2:14">
      <c r="B113" s="7" t="s">
        <v>70</v>
      </c>
      <c r="C113" s="19"/>
      <c r="D113" s="7" t="s">
        <v>70</v>
      </c>
      <c r="E113" s="17" t="s">
        <v>121</v>
      </c>
      <c r="F113" s="17" t="s">
        <v>180</v>
      </c>
      <c r="G113" s="7"/>
      <c r="H113" s="7"/>
      <c r="I113" s="7">
        <f t="shared" si="1"/>
        <v>0</v>
      </c>
      <c r="J113" s="7"/>
      <c r="K113" s="6"/>
      <c r="L113" s="6"/>
      <c r="M113" s="18"/>
      <c r="N113" s="7"/>
    </row>
    <row r="114" spans="2:14">
      <c r="B114" s="7" t="s">
        <v>70</v>
      </c>
      <c r="C114" s="19"/>
      <c r="D114" s="7" t="s">
        <v>70</v>
      </c>
      <c r="E114" s="17" t="s">
        <v>121</v>
      </c>
      <c r="F114" s="17" t="s">
        <v>181</v>
      </c>
      <c r="G114" s="7"/>
      <c r="H114" s="7"/>
      <c r="I114" s="7">
        <f t="shared" si="1"/>
        <v>0</v>
      </c>
      <c r="J114" s="7"/>
      <c r="K114" s="6"/>
      <c r="L114" s="6"/>
      <c r="M114" s="18"/>
      <c r="N114" s="7"/>
    </row>
    <row r="115" spans="2:14">
      <c r="B115" s="7" t="s">
        <v>70</v>
      </c>
      <c r="C115" s="19"/>
      <c r="D115" s="7"/>
      <c r="E115" s="17" t="s">
        <v>121</v>
      </c>
      <c r="F115" s="17" t="s">
        <v>500</v>
      </c>
      <c r="G115" s="7"/>
      <c r="H115" s="7"/>
      <c r="I115" s="7">
        <f t="shared" si="1"/>
        <v>0</v>
      </c>
      <c r="J115" s="7"/>
      <c r="K115" s="6"/>
      <c r="L115" s="6"/>
      <c r="M115" s="18"/>
      <c r="N115" s="7"/>
    </row>
    <row r="116" spans="2:14">
      <c r="B116" s="7" t="s">
        <v>70</v>
      </c>
      <c r="C116" s="19"/>
      <c r="D116" s="7"/>
      <c r="E116" s="17" t="s">
        <v>121</v>
      </c>
      <c r="F116" s="17" t="s">
        <v>501</v>
      </c>
      <c r="G116" s="7"/>
      <c r="H116" s="7"/>
      <c r="I116" s="7">
        <f t="shared" si="1"/>
        <v>0</v>
      </c>
      <c r="J116" s="7"/>
      <c r="K116" s="6"/>
      <c r="L116" s="6"/>
      <c r="M116" s="18"/>
      <c r="N116" s="7"/>
    </row>
    <row r="117" spans="2:14">
      <c r="B117" s="7" t="s">
        <v>70</v>
      </c>
      <c r="C117" s="19"/>
      <c r="D117" s="7"/>
      <c r="E117" s="17" t="s">
        <v>121</v>
      </c>
      <c r="F117" s="17" t="s">
        <v>502</v>
      </c>
      <c r="G117" s="7"/>
      <c r="H117" s="7"/>
      <c r="I117" s="7">
        <f t="shared" si="1"/>
        <v>0</v>
      </c>
      <c r="J117" s="7"/>
      <c r="K117" s="6"/>
      <c r="L117" s="6"/>
      <c r="M117" s="18"/>
      <c r="N117" s="7"/>
    </row>
    <row r="118" spans="2:14">
      <c r="B118" s="7" t="s">
        <v>70</v>
      </c>
      <c r="C118" s="19"/>
      <c r="D118" s="7"/>
      <c r="E118" s="17" t="s">
        <v>121</v>
      </c>
      <c r="F118" s="17" t="s">
        <v>503</v>
      </c>
      <c r="G118" s="7"/>
      <c r="H118" s="7"/>
      <c r="I118" s="7">
        <f t="shared" si="1"/>
        <v>0</v>
      </c>
      <c r="J118" s="7"/>
      <c r="K118" s="6"/>
      <c r="L118" s="6"/>
      <c r="M118" s="18"/>
      <c r="N118" s="7"/>
    </row>
    <row r="119" spans="2:14">
      <c r="B119" s="7" t="s">
        <v>70</v>
      </c>
      <c r="C119" s="19"/>
      <c r="D119" s="7"/>
      <c r="E119" s="17" t="s">
        <v>121</v>
      </c>
      <c r="F119" s="17" t="s">
        <v>504</v>
      </c>
      <c r="G119" s="7"/>
      <c r="H119" s="7"/>
      <c r="I119" s="7">
        <f t="shared" si="1"/>
        <v>0</v>
      </c>
      <c r="J119" s="7"/>
      <c r="K119" s="6"/>
      <c r="L119" s="6"/>
      <c r="M119" s="18"/>
      <c r="N119" s="7"/>
    </row>
    <row r="120" spans="2:14">
      <c r="B120" s="7" t="s">
        <v>70</v>
      </c>
      <c r="C120" s="19"/>
      <c r="D120" s="7"/>
      <c r="E120" s="17" t="s">
        <v>121</v>
      </c>
      <c r="F120" s="17" t="s">
        <v>505</v>
      </c>
      <c r="G120" s="7"/>
      <c r="H120" s="7"/>
      <c r="I120" s="7">
        <f t="shared" si="1"/>
        <v>0</v>
      </c>
      <c r="J120" s="7"/>
      <c r="K120" s="6"/>
      <c r="L120" s="6"/>
      <c r="M120" s="18"/>
      <c r="N120" s="7"/>
    </row>
    <row r="121" spans="2:14">
      <c r="B121" s="7" t="s">
        <v>70</v>
      </c>
      <c r="C121" s="19"/>
      <c r="D121" s="7"/>
      <c r="E121" s="17" t="s">
        <v>121</v>
      </c>
      <c r="F121" s="17" t="s">
        <v>506</v>
      </c>
      <c r="G121" s="7"/>
      <c r="H121" s="7"/>
      <c r="I121" s="7">
        <f t="shared" si="1"/>
        <v>0</v>
      </c>
      <c r="J121" s="7"/>
      <c r="K121" s="6"/>
      <c r="L121" s="6"/>
      <c r="M121" s="18"/>
      <c r="N121" s="7"/>
    </row>
    <row r="122" spans="2:14">
      <c r="B122" s="7" t="s">
        <v>70</v>
      </c>
      <c r="C122" s="19"/>
      <c r="D122" s="7"/>
      <c r="E122" s="17" t="s">
        <v>121</v>
      </c>
      <c r="F122" s="17" t="s">
        <v>507</v>
      </c>
      <c r="G122" s="7"/>
      <c r="H122" s="7"/>
      <c r="I122" s="7">
        <f t="shared" si="1"/>
        <v>0</v>
      </c>
      <c r="J122" s="7"/>
      <c r="K122" s="6"/>
      <c r="L122" s="6"/>
      <c r="M122" s="18"/>
      <c r="N122" s="7"/>
    </row>
    <row r="123" spans="2:14">
      <c r="B123" s="7" t="s">
        <v>70</v>
      </c>
      <c r="C123" s="19"/>
      <c r="D123" s="7"/>
      <c r="E123" s="17" t="s">
        <v>121</v>
      </c>
      <c r="F123" s="17" t="s">
        <v>508</v>
      </c>
      <c r="G123" s="7"/>
      <c r="H123" s="7"/>
      <c r="I123" s="7">
        <f t="shared" si="1"/>
        <v>0</v>
      </c>
      <c r="J123" s="7"/>
      <c r="K123" s="6"/>
      <c r="L123" s="6"/>
      <c r="M123" s="18"/>
      <c r="N123" s="7"/>
    </row>
    <row r="124" spans="2:14">
      <c r="B124" s="7" t="s">
        <v>70</v>
      </c>
      <c r="C124" s="19"/>
      <c r="D124" s="7"/>
      <c r="E124" s="17" t="s">
        <v>121</v>
      </c>
      <c r="F124" s="17" t="s">
        <v>509</v>
      </c>
      <c r="G124" s="7"/>
      <c r="H124" s="7"/>
      <c r="I124" s="7">
        <f t="shared" si="1"/>
        <v>0</v>
      </c>
      <c r="J124" s="7"/>
      <c r="K124" s="6"/>
      <c r="L124" s="6"/>
      <c r="M124" s="18"/>
      <c r="N124" s="7"/>
    </row>
    <row r="125" spans="2:14">
      <c r="B125" s="7" t="s">
        <v>70</v>
      </c>
      <c r="C125" s="19"/>
      <c r="D125" s="7"/>
      <c r="E125" s="17" t="s">
        <v>121</v>
      </c>
      <c r="F125" s="17" t="s">
        <v>510</v>
      </c>
      <c r="G125" s="7"/>
      <c r="H125" s="7"/>
      <c r="I125" s="7">
        <f t="shared" si="1"/>
        <v>0</v>
      </c>
      <c r="J125" s="7"/>
      <c r="K125" s="6"/>
      <c r="L125" s="6"/>
      <c r="M125" s="18"/>
      <c r="N125" s="7"/>
    </row>
    <row r="126" spans="2:14">
      <c r="B126" s="7" t="s">
        <v>70</v>
      </c>
      <c r="C126" s="19"/>
      <c r="D126" s="7" t="s">
        <v>70</v>
      </c>
      <c r="E126" s="17" t="s">
        <v>121</v>
      </c>
      <c r="F126" s="17" t="s">
        <v>197</v>
      </c>
      <c r="G126" s="7"/>
      <c r="H126" s="7"/>
      <c r="I126" s="7">
        <f t="shared" si="1"/>
        <v>0</v>
      </c>
      <c r="J126" s="7"/>
      <c r="K126" s="6"/>
      <c r="L126" s="6"/>
      <c r="M126" s="18"/>
      <c r="N126" s="7"/>
    </row>
    <row r="127" spans="2:14">
      <c r="B127" s="7" t="s">
        <v>70</v>
      </c>
      <c r="C127" s="19"/>
      <c r="D127" s="7" t="s">
        <v>70</v>
      </c>
      <c r="E127" s="17" t="s">
        <v>121</v>
      </c>
      <c r="F127" s="17" t="s">
        <v>199</v>
      </c>
      <c r="G127" s="7"/>
      <c r="H127" s="7"/>
      <c r="I127" s="7">
        <f t="shared" si="1"/>
        <v>0</v>
      </c>
      <c r="J127" s="7"/>
      <c r="K127" s="6"/>
      <c r="L127" s="6"/>
      <c r="M127" s="18"/>
      <c r="N127" s="7"/>
    </row>
    <row r="128" spans="2:14">
      <c r="B128" s="7" t="s">
        <v>70</v>
      </c>
      <c r="C128" s="19"/>
      <c r="D128" s="7"/>
      <c r="E128" s="17" t="s">
        <v>121</v>
      </c>
      <c r="F128" s="17" t="s">
        <v>511</v>
      </c>
      <c r="G128" s="7"/>
      <c r="H128" s="7"/>
      <c r="I128" s="7">
        <f t="shared" si="1"/>
        <v>0</v>
      </c>
      <c r="J128" s="7"/>
      <c r="K128" s="6"/>
      <c r="L128" s="6"/>
      <c r="M128" s="18"/>
      <c r="N128" s="7"/>
    </row>
    <row r="129" spans="2:14">
      <c r="B129" s="7" t="s">
        <v>70</v>
      </c>
      <c r="C129" s="19"/>
      <c r="D129" s="7"/>
      <c r="E129" s="17" t="s">
        <v>121</v>
      </c>
      <c r="F129" s="17" t="s">
        <v>512</v>
      </c>
      <c r="G129" s="7"/>
      <c r="H129" s="7"/>
      <c r="I129" s="7">
        <f t="shared" si="1"/>
        <v>0</v>
      </c>
      <c r="J129" s="7"/>
      <c r="K129" s="6"/>
      <c r="L129" s="6"/>
      <c r="M129" s="18"/>
      <c r="N129" s="7"/>
    </row>
    <row r="130" spans="2:14">
      <c r="B130" s="7" t="s">
        <v>70</v>
      </c>
      <c r="C130" s="19"/>
      <c r="D130" s="7"/>
      <c r="E130" s="17" t="s">
        <v>121</v>
      </c>
      <c r="F130" s="17" t="s">
        <v>513</v>
      </c>
      <c r="G130" s="7"/>
      <c r="H130" s="7"/>
      <c r="I130" s="7">
        <f t="shared" si="1"/>
        <v>0</v>
      </c>
      <c r="J130" s="7"/>
      <c r="K130" s="6"/>
      <c r="L130" s="6"/>
      <c r="M130" s="18"/>
      <c r="N130" s="7"/>
    </row>
    <row r="131" spans="2:14">
      <c r="B131" s="7" t="s">
        <v>70</v>
      </c>
      <c r="C131" s="19"/>
      <c r="D131" s="7"/>
      <c r="E131" s="17" t="s">
        <v>121</v>
      </c>
      <c r="F131" s="17" t="s">
        <v>514</v>
      </c>
      <c r="G131" s="7"/>
      <c r="H131" s="7"/>
      <c r="I131" s="7">
        <f t="shared" si="1"/>
        <v>0</v>
      </c>
      <c r="J131" s="7"/>
      <c r="K131" s="6"/>
      <c r="L131" s="6"/>
      <c r="M131" s="18"/>
      <c r="N131" s="7"/>
    </row>
    <row r="132" spans="2:14">
      <c r="B132" s="7" t="s">
        <v>70</v>
      </c>
      <c r="C132" s="19"/>
      <c r="D132" s="7" t="s">
        <v>70</v>
      </c>
      <c r="E132" s="17" t="s">
        <v>121</v>
      </c>
      <c r="F132" s="17" t="s">
        <v>202</v>
      </c>
      <c r="G132" s="7"/>
      <c r="H132" s="7"/>
      <c r="I132" s="7">
        <f t="shared" si="1"/>
        <v>0</v>
      </c>
      <c r="J132" s="7"/>
      <c r="K132" s="6"/>
      <c r="L132" s="6"/>
      <c r="M132" s="18"/>
      <c r="N132" s="7"/>
    </row>
    <row r="133" spans="2:14">
      <c r="B133" s="7" t="s">
        <v>70</v>
      </c>
      <c r="C133" s="19"/>
      <c r="D133" s="7"/>
      <c r="E133" s="17" t="s">
        <v>121</v>
      </c>
      <c r="F133" s="17" t="s">
        <v>515</v>
      </c>
      <c r="G133" s="7"/>
      <c r="H133" s="7"/>
      <c r="I133" s="7">
        <f t="shared" si="1"/>
        <v>0</v>
      </c>
      <c r="J133" s="7"/>
      <c r="K133" s="6"/>
      <c r="L133" s="6"/>
      <c r="M133" s="18"/>
      <c r="N133" s="7"/>
    </row>
    <row r="134" spans="2:14">
      <c r="B134" s="7" t="s">
        <v>70</v>
      </c>
      <c r="C134" s="19"/>
      <c r="D134" s="7"/>
      <c r="E134" s="17" t="s">
        <v>121</v>
      </c>
      <c r="F134" s="17" t="s">
        <v>516</v>
      </c>
      <c r="G134" s="7"/>
      <c r="H134" s="7"/>
      <c r="I134" s="7">
        <f t="shared" si="1"/>
        <v>0</v>
      </c>
      <c r="J134" s="7"/>
      <c r="K134" s="6"/>
      <c r="L134" s="6"/>
      <c r="M134" s="18"/>
      <c r="N134" s="7"/>
    </row>
    <row r="135" spans="2:14">
      <c r="B135" s="7" t="s">
        <v>70</v>
      </c>
      <c r="C135" s="19"/>
      <c r="D135" s="7"/>
      <c r="E135" s="17" t="s">
        <v>121</v>
      </c>
      <c r="F135" s="17" t="s">
        <v>517</v>
      </c>
      <c r="G135" s="7"/>
      <c r="H135" s="7"/>
      <c r="I135" s="7">
        <f t="shared" ref="I135:I198" si="2">G135*H135</f>
        <v>0</v>
      </c>
      <c r="J135" s="7"/>
      <c r="K135" s="6"/>
      <c r="L135" s="6"/>
      <c r="M135" s="18"/>
      <c r="N135" s="7"/>
    </row>
    <row r="136" spans="2:14">
      <c r="B136" s="7" t="s">
        <v>70</v>
      </c>
      <c r="C136" s="19"/>
      <c r="D136" s="7"/>
      <c r="E136" s="17" t="s">
        <v>121</v>
      </c>
      <c r="F136" s="17" t="s">
        <v>518</v>
      </c>
      <c r="G136" s="7"/>
      <c r="H136" s="7"/>
      <c r="I136" s="7">
        <f t="shared" si="2"/>
        <v>0</v>
      </c>
      <c r="J136" s="7"/>
      <c r="K136" s="6"/>
      <c r="L136" s="6"/>
      <c r="M136" s="18"/>
      <c r="N136" s="7"/>
    </row>
    <row r="137" spans="2:14">
      <c r="B137" s="7" t="s">
        <v>70</v>
      </c>
      <c r="C137" s="19"/>
      <c r="D137" s="7"/>
      <c r="E137" s="17" t="s">
        <v>121</v>
      </c>
      <c r="F137" s="17" t="s">
        <v>519</v>
      </c>
      <c r="G137" s="7"/>
      <c r="H137" s="7"/>
      <c r="I137" s="7">
        <f t="shared" si="2"/>
        <v>0</v>
      </c>
      <c r="J137" s="7"/>
      <c r="K137" s="6"/>
      <c r="L137" s="6"/>
      <c r="M137" s="18"/>
      <c r="N137" s="7"/>
    </row>
    <row r="138" spans="2:14">
      <c r="B138" s="7" t="s">
        <v>70</v>
      </c>
      <c r="C138" s="19"/>
      <c r="D138" s="7" t="s">
        <v>70</v>
      </c>
      <c r="E138" s="17" t="s">
        <v>121</v>
      </c>
      <c r="F138" s="17" t="s">
        <v>209</v>
      </c>
      <c r="G138" s="7"/>
      <c r="H138" s="7"/>
      <c r="I138" s="7">
        <f t="shared" si="2"/>
        <v>0</v>
      </c>
      <c r="J138" s="7"/>
      <c r="K138" s="6"/>
      <c r="L138" s="6"/>
      <c r="M138" s="18"/>
      <c r="N138" s="7"/>
    </row>
    <row r="139" spans="2:14">
      <c r="B139" s="7" t="s">
        <v>70</v>
      </c>
      <c r="C139" s="19"/>
      <c r="D139" s="7"/>
      <c r="E139" s="17" t="s">
        <v>121</v>
      </c>
      <c r="F139" s="17" t="s">
        <v>520</v>
      </c>
      <c r="G139" s="7"/>
      <c r="H139" s="7"/>
      <c r="I139" s="7">
        <f t="shared" si="2"/>
        <v>0</v>
      </c>
      <c r="J139" s="7"/>
      <c r="K139" s="6"/>
      <c r="L139" s="6"/>
      <c r="M139" s="18"/>
      <c r="N139" s="7"/>
    </row>
    <row r="140" spans="2:14">
      <c r="B140" s="7" t="s">
        <v>70</v>
      </c>
      <c r="C140" s="19"/>
      <c r="D140" s="7"/>
      <c r="E140" s="17" t="s">
        <v>121</v>
      </c>
      <c r="F140" s="17" t="s">
        <v>521</v>
      </c>
      <c r="G140" s="7">
        <v>20</v>
      </c>
      <c r="H140" s="7">
        <v>5</v>
      </c>
      <c r="I140" s="7">
        <f t="shared" si="2"/>
        <v>100</v>
      </c>
      <c r="J140" s="7"/>
      <c r="K140" s="6"/>
      <c r="L140" s="6"/>
      <c r="M140" s="18" t="s">
        <v>87</v>
      </c>
      <c r="N140" s="7"/>
    </row>
    <row r="141" spans="2:14">
      <c r="B141" s="7" t="s">
        <v>70</v>
      </c>
      <c r="C141" s="19"/>
      <c r="D141" s="7"/>
      <c r="E141" s="17" t="s">
        <v>121</v>
      </c>
      <c r="F141" s="17" t="s">
        <v>522</v>
      </c>
      <c r="G141" s="7"/>
      <c r="H141" s="7"/>
      <c r="I141" s="7">
        <f t="shared" si="2"/>
        <v>0</v>
      </c>
      <c r="J141" s="7"/>
      <c r="K141" s="6"/>
      <c r="L141" s="6"/>
      <c r="M141" s="18"/>
      <c r="N141" s="7"/>
    </row>
    <row r="142" spans="2:14">
      <c r="B142" s="7" t="s">
        <v>70</v>
      </c>
      <c r="C142" s="19"/>
      <c r="D142" s="7"/>
      <c r="E142" s="17" t="s">
        <v>121</v>
      </c>
      <c r="F142" s="17" t="s">
        <v>523</v>
      </c>
      <c r="G142" s="7"/>
      <c r="H142" s="7"/>
      <c r="I142" s="7">
        <f t="shared" si="2"/>
        <v>0</v>
      </c>
      <c r="J142" s="7"/>
      <c r="K142" s="6"/>
      <c r="L142" s="6"/>
      <c r="M142" s="18"/>
      <c r="N142" s="7"/>
    </row>
    <row r="143" spans="2:14">
      <c r="B143" s="7" t="s">
        <v>70</v>
      </c>
      <c r="C143" s="19"/>
      <c r="D143" s="7"/>
      <c r="E143" s="17" t="s">
        <v>121</v>
      </c>
      <c r="F143" s="17" t="s">
        <v>524</v>
      </c>
      <c r="G143" s="7"/>
      <c r="H143" s="7"/>
      <c r="I143" s="7">
        <f t="shared" si="2"/>
        <v>0</v>
      </c>
      <c r="J143" s="7"/>
      <c r="K143" s="6"/>
      <c r="L143" s="6"/>
      <c r="M143" s="18"/>
      <c r="N143" s="7"/>
    </row>
    <row r="144" spans="2:14">
      <c r="B144" s="7" t="s">
        <v>70</v>
      </c>
      <c r="C144" s="19"/>
      <c r="D144" s="7"/>
      <c r="E144" s="17" t="s">
        <v>121</v>
      </c>
      <c r="F144" s="17" t="s">
        <v>525</v>
      </c>
      <c r="G144" s="7"/>
      <c r="H144" s="7"/>
      <c r="I144" s="7">
        <f t="shared" si="2"/>
        <v>0</v>
      </c>
      <c r="J144" s="7"/>
      <c r="K144" s="6"/>
      <c r="L144" s="6"/>
      <c r="M144" s="18"/>
      <c r="N144" s="7"/>
    </row>
    <row r="145" spans="2:14">
      <c r="B145" s="7" t="s">
        <v>70</v>
      </c>
      <c r="C145" s="19"/>
      <c r="D145" s="7"/>
      <c r="E145" s="17" t="s">
        <v>121</v>
      </c>
      <c r="F145" s="17" t="s">
        <v>526</v>
      </c>
      <c r="G145" s="7"/>
      <c r="H145" s="7"/>
      <c r="I145" s="7">
        <f t="shared" si="2"/>
        <v>0</v>
      </c>
      <c r="J145" s="7"/>
      <c r="K145" s="6"/>
      <c r="L145" s="6"/>
      <c r="M145" s="18"/>
      <c r="N145" s="7"/>
    </row>
    <row r="146" spans="2:14">
      <c r="B146" s="7" t="s">
        <v>70</v>
      </c>
      <c r="C146" s="19"/>
      <c r="D146" s="7"/>
      <c r="E146" s="17" t="s">
        <v>121</v>
      </c>
      <c r="F146" s="17" t="s">
        <v>527</v>
      </c>
      <c r="G146" s="7"/>
      <c r="H146" s="7"/>
      <c r="I146" s="7">
        <f t="shared" si="2"/>
        <v>0</v>
      </c>
      <c r="J146" s="7"/>
      <c r="K146" s="6"/>
      <c r="L146" s="6"/>
      <c r="M146" s="18"/>
      <c r="N146" s="7"/>
    </row>
    <row r="147" spans="2:14">
      <c r="B147" s="7" t="s">
        <v>70</v>
      </c>
      <c r="C147" s="19"/>
      <c r="D147" s="7"/>
      <c r="E147" s="17" t="s">
        <v>121</v>
      </c>
      <c r="F147" s="17" t="s">
        <v>528</v>
      </c>
      <c r="G147" s="7"/>
      <c r="H147" s="7"/>
      <c r="I147" s="7">
        <f t="shared" si="2"/>
        <v>0</v>
      </c>
      <c r="J147" s="7"/>
      <c r="K147" s="6"/>
      <c r="L147" s="6"/>
      <c r="M147" s="18"/>
      <c r="N147" s="7"/>
    </row>
    <row r="148" spans="2:14">
      <c r="B148" s="7" t="s">
        <v>70</v>
      </c>
      <c r="C148" s="19"/>
      <c r="D148" s="7" t="s">
        <v>70</v>
      </c>
      <c r="E148" s="17" t="s">
        <v>121</v>
      </c>
      <c r="F148" s="17" t="s">
        <v>221</v>
      </c>
      <c r="G148" s="7">
        <v>21</v>
      </c>
      <c r="H148" s="7">
        <v>7</v>
      </c>
      <c r="I148" s="7">
        <f t="shared" si="2"/>
        <v>147</v>
      </c>
      <c r="J148" s="7">
        <v>147</v>
      </c>
      <c r="K148" s="6" t="s">
        <v>232</v>
      </c>
      <c r="L148" s="6" t="s">
        <v>231</v>
      </c>
      <c r="M148" s="18" t="s">
        <v>233</v>
      </c>
      <c r="N148" s="7">
        <v>83</v>
      </c>
    </row>
    <row r="149" spans="2:14">
      <c r="B149" s="7" t="s">
        <v>70</v>
      </c>
      <c r="C149" s="19"/>
      <c r="D149" s="7"/>
      <c r="E149" s="17" t="s">
        <v>121</v>
      </c>
      <c r="F149" s="17" t="s">
        <v>530</v>
      </c>
      <c r="G149" s="7"/>
      <c r="H149" s="7"/>
      <c r="I149" s="7">
        <f t="shared" si="2"/>
        <v>0</v>
      </c>
      <c r="J149" s="7"/>
      <c r="K149" s="6"/>
      <c r="L149" s="6"/>
      <c r="M149" s="18"/>
      <c r="N149" s="7"/>
    </row>
    <row r="150" spans="2:14">
      <c r="B150" s="7" t="s">
        <v>70</v>
      </c>
      <c r="C150" s="19"/>
      <c r="D150" s="7"/>
      <c r="E150" s="17" t="s">
        <v>121</v>
      </c>
      <c r="F150" s="17" t="s">
        <v>529</v>
      </c>
      <c r="G150" s="7"/>
      <c r="H150" s="7"/>
      <c r="I150" s="7">
        <f t="shared" si="2"/>
        <v>0</v>
      </c>
      <c r="J150" s="7"/>
      <c r="K150" s="6"/>
      <c r="L150" s="6"/>
      <c r="M150" s="18"/>
      <c r="N150" s="7"/>
    </row>
    <row r="151" spans="2:14">
      <c r="B151" s="7" t="s">
        <v>70</v>
      </c>
      <c r="C151" s="19"/>
      <c r="D151" s="7"/>
      <c r="E151" s="17" t="s">
        <v>121</v>
      </c>
      <c r="F151" s="17" t="s">
        <v>531</v>
      </c>
      <c r="G151" s="7"/>
      <c r="H151" s="7"/>
      <c r="I151" s="7">
        <f t="shared" si="2"/>
        <v>0</v>
      </c>
      <c r="J151" s="7"/>
      <c r="K151" s="6"/>
      <c r="L151" s="6"/>
      <c r="M151" s="18"/>
      <c r="N151" s="7"/>
    </row>
    <row r="152" spans="2:14">
      <c r="B152" s="7" t="s">
        <v>70</v>
      </c>
      <c r="C152" s="19"/>
      <c r="D152" s="7" t="s">
        <v>70</v>
      </c>
      <c r="E152" s="17" t="s">
        <v>121</v>
      </c>
      <c r="F152" s="17" t="s">
        <v>224</v>
      </c>
      <c r="G152" s="7"/>
      <c r="H152" s="7"/>
      <c r="I152" s="7">
        <f t="shared" si="2"/>
        <v>0</v>
      </c>
      <c r="J152" s="7"/>
      <c r="K152" s="6"/>
      <c r="L152" s="6"/>
      <c r="M152" s="18"/>
      <c r="N152" s="7"/>
    </row>
    <row r="153" spans="2:14">
      <c r="B153" s="7" t="s">
        <v>70</v>
      </c>
      <c r="C153" s="19"/>
      <c r="D153" s="7" t="s">
        <v>70</v>
      </c>
      <c r="E153" s="17" t="s">
        <v>121</v>
      </c>
      <c r="F153" s="17" t="s">
        <v>226</v>
      </c>
      <c r="G153" s="7"/>
      <c r="H153" s="7"/>
      <c r="I153" s="7">
        <f t="shared" si="2"/>
        <v>0</v>
      </c>
      <c r="J153" s="7"/>
      <c r="K153" s="6"/>
      <c r="L153" s="6"/>
      <c r="M153" s="18"/>
      <c r="N153" s="7"/>
    </row>
    <row r="154" spans="2:14">
      <c r="B154" s="7" t="s">
        <v>70</v>
      </c>
      <c r="C154" s="19"/>
      <c r="D154" s="7"/>
      <c r="E154" s="17" t="s">
        <v>121</v>
      </c>
      <c r="F154" s="17" t="s">
        <v>532</v>
      </c>
      <c r="G154" s="7"/>
      <c r="H154" s="7"/>
      <c r="I154" s="7">
        <f t="shared" si="2"/>
        <v>0</v>
      </c>
      <c r="J154" s="7"/>
      <c r="K154" s="6"/>
      <c r="L154" s="6"/>
      <c r="M154" s="18" t="s">
        <v>470</v>
      </c>
      <c r="N154" s="7"/>
    </row>
    <row r="155" spans="2:14">
      <c r="B155" s="7" t="s">
        <v>70</v>
      </c>
      <c r="C155" s="19"/>
      <c r="D155" s="7"/>
      <c r="E155" s="17" t="s">
        <v>121</v>
      </c>
      <c r="F155" s="17" t="s">
        <v>533</v>
      </c>
      <c r="G155" s="7"/>
      <c r="H155" s="7"/>
      <c r="I155" s="7">
        <f t="shared" si="2"/>
        <v>0</v>
      </c>
      <c r="J155" s="7"/>
      <c r="K155" s="6"/>
      <c r="L155" s="6"/>
      <c r="M155" s="18"/>
      <c r="N155" s="7"/>
    </row>
    <row r="156" spans="2:14">
      <c r="B156" s="7" t="s">
        <v>70</v>
      </c>
      <c r="C156" s="19"/>
      <c r="D156" s="7"/>
      <c r="E156" s="17" t="s">
        <v>121</v>
      </c>
      <c r="F156" s="17" t="s">
        <v>534</v>
      </c>
      <c r="G156" s="7"/>
      <c r="H156" s="7"/>
      <c r="I156" s="7">
        <f t="shared" si="2"/>
        <v>0</v>
      </c>
      <c r="J156" s="7"/>
      <c r="K156" s="6"/>
      <c r="L156" s="6"/>
      <c r="M156" s="18"/>
      <c r="N156" s="7"/>
    </row>
    <row r="157" spans="2:14">
      <c r="B157" s="7" t="s">
        <v>70</v>
      </c>
      <c r="C157" s="19"/>
      <c r="D157" s="7"/>
      <c r="E157" s="17" t="s">
        <v>121</v>
      </c>
      <c r="F157" s="17" t="s">
        <v>535</v>
      </c>
      <c r="G157" s="7"/>
      <c r="H157" s="7"/>
      <c r="I157" s="7">
        <f t="shared" si="2"/>
        <v>0</v>
      </c>
      <c r="J157" s="7"/>
      <c r="K157" s="6"/>
      <c r="L157" s="6"/>
      <c r="M157" s="18"/>
      <c r="N157" s="7"/>
    </row>
    <row r="158" spans="2:14">
      <c r="B158" s="7" t="s">
        <v>70</v>
      </c>
      <c r="C158" s="7" t="s">
        <v>70</v>
      </c>
      <c r="D158" s="7" t="s">
        <v>70</v>
      </c>
      <c r="E158" s="17" t="s">
        <v>11</v>
      </c>
      <c r="F158" s="17" t="s">
        <v>14</v>
      </c>
      <c r="G158" s="7">
        <v>3</v>
      </c>
      <c r="H158" s="7">
        <v>3</v>
      </c>
      <c r="I158" s="7">
        <f t="shared" si="2"/>
        <v>9</v>
      </c>
      <c r="J158" s="7"/>
      <c r="K158" s="6" t="s">
        <v>243</v>
      </c>
      <c r="L158" s="6" t="s">
        <v>231</v>
      </c>
      <c r="M158" s="18" t="s">
        <v>245</v>
      </c>
      <c r="N158" s="7">
        <v>59</v>
      </c>
    </row>
    <row r="159" spans="2:14">
      <c r="B159" s="7" t="s">
        <v>70</v>
      </c>
      <c r="C159" s="7" t="s">
        <v>70</v>
      </c>
      <c r="D159" s="7" t="s">
        <v>70</v>
      </c>
      <c r="E159" s="17" t="s">
        <v>11</v>
      </c>
      <c r="F159" s="17" t="s">
        <v>15</v>
      </c>
      <c r="G159" s="7">
        <v>5</v>
      </c>
      <c r="H159" s="7">
        <v>3</v>
      </c>
      <c r="I159" s="7">
        <f t="shared" si="2"/>
        <v>15</v>
      </c>
      <c r="J159" s="7"/>
      <c r="K159" s="6" t="s">
        <v>235</v>
      </c>
      <c r="L159" s="6" t="s">
        <v>231</v>
      </c>
      <c r="M159" s="18" t="s">
        <v>246</v>
      </c>
      <c r="N159" s="7">
        <v>66</v>
      </c>
    </row>
    <row r="160" spans="2:14">
      <c r="B160" s="7" t="s">
        <v>70</v>
      </c>
      <c r="C160" s="7" t="s">
        <v>70</v>
      </c>
      <c r="D160" s="7" t="s">
        <v>70</v>
      </c>
      <c r="E160" s="17" t="s">
        <v>11</v>
      </c>
      <c r="F160" s="17" t="s">
        <v>16</v>
      </c>
      <c r="G160" s="7">
        <v>4</v>
      </c>
      <c r="H160" s="7">
        <v>5</v>
      </c>
      <c r="I160" s="7">
        <f t="shared" si="2"/>
        <v>20</v>
      </c>
      <c r="J160" s="7"/>
      <c r="K160" s="6" t="s">
        <v>239</v>
      </c>
      <c r="L160" s="6" t="s">
        <v>231</v>
      </c>
      <c r="M160" s="18" t="s">
        <v>247</v>
      </c>
      <c r="N160" s="7">
        <v>51</v>
      </c>
    </row>
    <row r="161" spans="2:14">
      <c r="B161" s="7" t="s">
        <v>70</v>
      </c>
      <c r="C161" s="7" t="s">
        <v>70</v>
      </c>
      <c r="D161" s="7" t="s">
        <v>70</v>
      </c>
      <c r="E161" s="17" t="s">
        <v>11</v>
      </c>
      <c r="F161" s="17" t="s">
        <v>17</v>
      </c>
      <c r="G161" s="7">
        <v>3</v>
      </c>
      <c r="H161" s="7">
        <v>3</v>
      </c>
      <c r="I161" s="7">
        <f t="shared" si="2"/>
        <v>9</v>
      </c>
      <c r="J161" s="7"/>
      <c r="K161" s="6" t="s">
        <v>243</v>
      </c>
      <c r="L161" s="6" t="s">
        <v>231</v>
      </c>
      <c r="M161" s="18" t="s">
        <v>245</v>
      </c>
      <c r="N161" s="7">
        <v>59</v>
      </c>
    </row>
    <row r="162" spans="2:14">
      <c r="B162" s="7" t="s">
        <v>70</v>
      </c>
      <c r="C162" s="7" t="s">
        <v>70</v>
      </c>
      <c r="D162" s="7" t="s">
        <v>70</v>
      </c>
      <c r="E162" s="17" t="s">
        <v>11</v>
      </c>
      <c r="F162" s="17" t="s">
        <v>18</v>
      </c>
      <c r="G162" s="7">
        <v>3</v>
      </c>
      <c r="H162" s="7">
        <v>3</v>
      </c>
      <c r="I162" s="7">
        <f t="shared" si="2"/>
        <v>9</v>
      </c>
      <c r="J162" s="7"/>
      <c r="K162" s="6" t="s">
        <v>243</v>
      </c>
      <c r="L162" s="6" t="s">
        <v>231</v>
      </c>
      <c r="M162" s="18" t="s">
        <v>245</v>
      </c>
      <c r="N162" s="7">
        <v>59</v>
      </c>
    </row>
    <row r="163" spans="2:14">
      <c r="B163" s="7" t="s">
        <v>70</v>
      </c>
      <c r="C163" s="7" t="s">
        <v>70</v>
      </c>
      <c r="D163" s="7" t="s">
        <v>70</v>
      </c>
      <c r="E163" s="17" t="s">
        <v>11</v>
      </c>
      <c r="F163" s="17" t="s">
        <v>19</v>
      </c>
      <c r="G163" s="7">
        <v>54</v>
      </c>
      <c r="H163" s="7">
        <v>2</v>
      </c>
      <c r="I163" s="7">
        <f t="shared" si="2"/>
        <v>108</v>
      </c>
      <c r="J163" s="7"/>
      <c r="K163" s="6" t="s">
        <v>244</v>
      </c>
      <c r="L163" s="6" t="s">
        <v>231</v>
      </c>
      <c r="M163" s="18" t="s">
        <v>249</v>
      </c>
      <c r="N163" s="7">
        <v>55</v>
      </c>
    </row>
    <row r="164" spans="2:14">
      <c r="B164" s="7" t="s">
        <v>70</v>
      </c>
      <c r="C164" s="7" t="s">
        <v>70</v>
      </c>
      <c r="D164" s="7" t="s">
        <v>70</v>
      </c>
      <c r="E164" s="17" t="s">
        <v>11</v>
      </c>
      <c r="F164" s="17" t="s">
        <v>21</v>
      </c>
      <c r="G164" s="7">
        <v>58</v>
      </c>
      <c r="H164" s="7">
        <v>2</v>
      </c>
      <c r="I164" s="7">
        <f t="shared" si="2"/>
        <v>116</v>
      </c>
      <c r="J164" s="7"/>
      <c r="K164" s="6" t="s">
        <v>244</v>
      </c>
      <c r="L164" s="6" t="s">
        <v>231</v>
      </c>
      <c r="M164" s="18" t="s">
        <v>248</v>
      </c>
      <c r="N164" s="7">
        <v>55</v>
      </c>
    </row>
    <row r="165" spans="2:14">
      <c r="B165" s="7" t="s">
        <v>70</v>
      </c>
      <c r="C165" s="7" t="s">
        <v>70</v>
      </c>
      <c r="D165" s="7" t="s">
        <v>70</v>
      </c>
      <c r="E165" s="17" t="s">
        <v>11</v>
      </c>
      <c r="F165" s="17" t="s">
        <v>22</v>
      </c>
      <c r="G165" s="7">
        <v>40</v>
      </c>
      <c r="H165" s="7">
        <v>3</v>
      </c>
      <c r="I165" s="7">
        <f t="shared" si="2"/>
        <v>120</v>
      </c>
      <c r="J165" s="7"/>
      <c r="K165" s="6" t="s">
        <v>250</v>
      </c>
      <c r="L165" s="6" t="s">
        <v>231</v>
      </c>
      <c r="M165" s="18" t="s">
        <v>251</v>
      </c>
      <c r="N165" s="7">
        <v>66</v>
      </c>
    </row>
    <row r="166" spans="2:14">
      <c r="B166" s="7" t="s">
        <v>70</v>
      </c>
      <c r="C166" s="7" t="s">
        <v>70</v>
      </c>
      <c r="D166" s="7" t="s">
        <v>70</v>
      </c>
      <c r="E166" s="17" t="s">
        <v>11</v>
      </c>
      <c r="F166" s="17" t="s">
        <v>23</v>
      </c>
      <c r="G166" s="7">
        <v>24</v>
      </c>
      <c r="H166" s="7">
        <v>5</v>
      </c>
      <c r="I166" s="7">
        <f t="shared" si="2"/>
        <v>120</v>
      </c>
      <c r="J166" s="7"/>
      <c r="K166" s="6" t="s">
        <v>250</v>
      </c>
      <c r="L166" s="6" t="s">
        <v>231</v>
      </c>
      <c r="M166" s="18" t="s">
        <v>252</v>
      </c>
      <c r="N166" s="7">
        <v>66</v>
      </c>
    </row>
    <row r="167" spans="2:14">
      <c r="B167" s="7" t="s">
        <v>70</v>
      </c>
      <c r="C167" s="7" t="s">
        <v>70</v>
      </c>
      <c r="D167" s="7" t="s">
        <v>70</v>
      </c>
      <c r="E167" s="17" t="s">
        <v>11</v>
      </c>
      <c r="F167" s="17" t="s">
        <v>24</v>
      </c>
      <c r="G167" s="7">
        <v>20</v>
      </c>
      <c r="H167" s="7">
        <v>5</v>
      </c>
      <c r="I167" s="7">
        <f t="shared" si="2"/>
        <v>100</v>
      </c>
      <c r="J167" s="7"/>
      <c r="K167" s="6" t="s">
        <v>239</v>
      </c>
      <c r="L167" s="6" t="s">
        <v>231</v>
      </c>
      <c r="M167" s="18" t="s">
        <v>254</v>
      </c>
      <c r="N167" s="7">
        <v>71</v>
      </c>
    </row>
    <row r="168" spans="2:14">
      <c r="B168" s="7" t="s">
        <v>70</v>
      </c>
      <c r="C168" s="7" t="s">
        <v>70</v>
      </c>
      <c r="D168" s="7" t="s">
        <v>70</v>
      </c>
      <c r="E168" s="17" t="s">
        <v>11</v>
      </c>
      <c r="F168" s="17" t="s">
        <v>25</v>
      </c>
      <c r="G168" s="7">
        <v>8</v>
      </c>
      <c r="H168" s="7">
        <v>0</v>
      </c>
      <c r="I168" s="7">
        <f t="shared" si="2"/>
        <v>0</v>
      </c>
      <c r="J168" s="7"/>
      <c r="K168" s="6" t="s">
        <v>253</v>
      </c>
      <c r="L168" s="6" t="s">
        <v>231</v>
      </c>
      <c r="M168" s="18" t="s">
        <v>255</v>
      </c>
      <c r="N168" s="7">
        <v>1</v>
      </c>
    </row>
    <row r="169" spans="2:14">
      <c r="B169" s="7" t="s">
        <v>70</v>
      </c>
      <c r="C169" s="7" t="s">
        <v>70</v>
      </c>
      <c r="D169" s="7" t="s">
        <v>70</v>
      </c>
      <c r="E169" s="17" t="s">
        <v>11</v>
      </c>
      <c r="F169" s="17" t="s">
        <v>26</v>
      </c>
      <c r="G169" s="7">
        <v>3</v>
      </c>
      <c r="H169" s="7">
        <v>1</v>
      </c>
      <c r="I169" s="7">
        <f t="shared" si="2"/>
        <v>3</v>
      </c>
      <c r="J169" s="7"/>
      <c r="K169" s="6" t="s">
        <v>244</v>
      </c>
      <c r="L169" s="6" t="s">
        <v>231</v>
      </c>
      <c r="M169" s="18" t="s">
        <v>257</v>
      </c>
      <c r="N169" s="7">
        <v>51</v>
      </c>
    </row>
    <row r="170" spans="2:14">
      <c r="B170" s="7" t="s">
        <v>70</v>
      </c>
      <c r="C170" s="7" t="s">
        <v>70</v>
      </c>
      <c r="D170" s="7" t="s">
        <v>70</v>
      </c>
      <c r="E170" s="17" t="s">
        <v>11</v>
      </c>
      <c r="F170" s="17" t="s">
        <v>27</v>
      </c>
      <c r="G170" s="7">
        <v>3</v>
      </c>
      <c r="H170" s="7">
        <v>3</v>
      </c>
      <c r="I170" s="7">
        <f t="shared" si="2"/>
        <v>9</v>
      </c>
      <c r="J170" s="7"/>
      <c r="K170" s="6" t="s">
        <v>243</v>
      </c>
      <c r="L170" s="6" t="s">
        <v>231</v>
      </c>
      <c r="M170" s="18" t="s">
        <v>245</v>
      </c>
      <c r="N170" s="7">
        <v>59</v>
      </c>
    </row>
    <row r="171" spans="2:14">
      <c r="B171" s="7" t="s">
        <v>70</v>
      </c>
      <c r="C171" s="7" t="s">
        <v>70</v>
      </c>
      <c r="D171" s="7" t="s">
        <v>70</v>
      </c>
      <c r="E171" s="17" t="s">
        <v>11</v>
      </c>
      <c r="F171" s="17" t="s">
        <v>28</v>
      </c>
      <c r="G171" s="7">
        <v>1</v>
      </c>
      <c r="H171" s="7">
        <v>3</v>
      </c>
      <c r="I171" s="7">
        <f t="shared" si="2"/>
        <v>3</v>
      </c>
      <c r="J171" s="7"/>
      <c r="K171" s="6" t="s">
        <v>256</v>
      </c>
      <c r="L171" s="6" t="s">
        <v>231</v>
      </c>
      <c r="M171" s="18" t="s">
        <v>258</v>
      </c>
      <c r="N171" s="7">
        <v>51</v>
      </c>
    </row>
    <row r="172" spans="2:14">
      <c r="B172" s="7" t="s">
        <v>70</v>
      </c>
      <c r="C172" s="7" t="s">
        <v>70</v>
      </c>
      <c r="D172" s="7" t="s">
        <v>70</v>
      </c>
      <c r="E172" s="17" t="s">
        <v>11</v>
      </c>
      <c r="F172" s="17" t="s">
        <v>29</v>
      </c>
      <c r="G172" s="7">
        <v>45</v>
      </c>
      <c r="H172" s="7">
        <v>6</v>
      </c>
      <c r="I172" s="7">
        <f t="shared" si="2"/>
        <v>270</v>
      </c>
      <c r="J172" s="7"/>
      <c r="K172" s="6" t="s">
        <v>234</v>
      </c>
      <c r="L172" s="6" t="s">
        <v>231</v>
      </c>
      <c r="M172" s="18" t="s">
        <v>259</v>
      </c>
      <c r="N172" s="7">
        <v>76</v>
      </c>
    </row>
    <row r="173" spans="2:14">
      <c r="B173" s="7" t="s">
        <v>70</v>
      </c>
      <c r="C173" s="7" t="s">
        <v>70</v>
      </c>
      <c r="D173" s="7" t="s">
        <v>70</v>
      </c>
      <c r="E173" s="17" t="s">
        <v>11</v>
      </c>
      <c r="F173" s="17" t="s">
        <v>30</v>
      </c>
      <c r="G173" s="7">
        <v>1</v>
      </c>
      <c r="H173" s="7">
        <v>1</v>
      </c>
      <c r="I173" s="7">
        <f t="shared" si="2"/>
        <v>1</v>
      </c>
      <c r="J173" s="7"/>
      <c r="K173" s="6" t="s">
        <v>279</v>
      </c>
      <c r="L173" s="6" t="s">
        <v>280</v>
      </c>
      <c r="M173" s="18" t="s">
        <v>281</v>
      </c>
      <c r="N173" s="7">
        <v>55</v>
      </c>
    </row>
    <row r="174" spans="2:14">
      <c r="B174" s="7" t="s">
        <v>70</v>
      </c>
      <c r="C174" s="7" t="s">
        <v>70</v>
      </c>
      <c r="D174" s="7" t="s">
        <v>70</v>
      </c>
      <c r="E174" s="17" t="s">
        <v>11</v>
      </c>
      <c r="F174" s="17" t="s">
        <v>31</v>
      </c>
      <c r="G174" s="7">
        <v>15</v>
      </c>
      <c r="H174" s="7">
        <v>1</v>
      </c>
      <c r="I174" s="7">
        <f t="shared" si="2"/>
        <v>15</v>
      </c>
      <c r="J174" s="7"/>
      <c r="K174" s="6" t="s">
        <v>244</v>
      </c>
      <c r="L174" s="6" t="s">
        <v>231</v>
      </c>
      <c r="M174" s="18" t="s">
        <v>261</v>
      </c>
      <c r="N174" s="7">
        <v>51</v>
      </c>
    </row>
    <row r="175" spans="2:14">
      <c r="B175" s="7" t="s">
        <v>70</v>
      </c>
      <c r="C175" s="7" t="s">
        <v>70</v>
      </c>
      <c r="D175" s="7" t="s">
        <v>70</v>
      </c>
      <c r="E175" s="17" t="s">
        <v>11</v>
      </c>
      <c r="F175" s="17" t="s">
        <v>32</v>
      </c>
      <c r="G175" s="7">
        <v>15</v>
      </c>
      <c r="H175" s="7">
        <v>1</v>
      </c>
      <c r="I175" s="7">
        <f t="shared" si="2"/>
        <v>15</v>
      </c>
      <c r="J175" s="7"/>
      <c r="K175" s="6" t="s">
        <v>244</v>
      </c>
      <c r="L175" s="6" t="s">
        <v>231</v>
      </c>
      <c r="M175" s="18" t="s">
        <v>262</v>
      </c>
      <c r="N175" s="7">
        <v>51</v>
      </c>
    </row>
    <row r="176" spans="2:14">
      <c r="B176" s="7" t="s">
        <v>70</v>
      </c>
      <c r="C176" s="7" t="s">
        <v>70</v>
      </c>
      <c r="D176" s="7" t="s">
        <v>70</v>
      </c>
      <c r="E176" s="17" t="s">
        <v>11</v>
      </c>
      <c r="F176" s="17" t="s">
        <v>33</v>
      </c>
      <c r="G176" s="7">
        <v>15</v>
      </c>
      <c r="H176" s="7">
        <v>1</v>
      </c>
      <c r="I176" s="7">
        <f t="shared" si="2"/>
        <v>15</v>
      </c>
      <c r="J176" s="7"/>
      <c r="K176" s="6" t="s">
        <v>244</v>
      </c>
      <c r="L176" s="6" t="s">
        <v>231</v>
      </c>
      <c r="M176" s="18" t="s">
        <v>263</v>
      </c>
      <c r="N176" s="7">
        <v>51</v>
      </c>
    </row>
    <row r="177" spans="2:14">
      <c r="B177" s="7" t="s">
        <v>70</v>
      </c>
      <c r="C177" s="7" t="s">
        <v>70</v>
      </c>
      <c r="D177" s="7" t="s">
        <v>70</v>
      </c>
      <c r="E177" s="17" t="s">
        <v>11</v>
      </c>
      <c r="F177" s="17" t="s">
        <v>34</v>
      </c>
      <c r="G177" s="7">
        <v>5</v>
      </c>
      <c r="H177" s="7">
        <v>3</v>
      </c>
      <c r="I177" s="7">
        <f t="shared" si="2"/>
        <v>15</v>
      </c>
      <c r="J177" s="7"/>
      <c r="K177" s="6" t="s">
        <v>260</v>
      </c>
      <c r="L177" s="6" t="s">
        <v>231</v>
      </c>
      <c r="M177" s="18" t="s">
        <v>264</v>
      </c>
      <c r="N177" s="7">
        <v>65</v>
      </c>
    </row>
    <row r="178" spans="2:14">
      <c r="B178" s="7" t="s">
        <v>70</v>
      </c>
      <c r="C178" s="7" t="s">
        <v>70</v>
      </c>
      <c r="D178" s="7" t="s">
        <v>70</v>
      </c>
      <c r="E178" s="17" t="s">
        <v>11</v>
      </c>
      <c r="F178" s="17" t="s">
        <v>35</v>
      </c>
      <c r="G178" s="7">
        <v>15</v>
      </c>
      <c r="H178" s="7">
        <v>1</v>
      </c>
      <c r="I178" s="7">
        <f t="shared" si="2"/>
        <v>15</v>
      </c>
      <c r="J178" s="7"/>
      <c r="K178" s="6" t="s">
        <v>244</v>
      </c>
      <c r="L178" s="6" t="s">
        <v>231</v>
      </c>
      <c r="M178" s="18" t="s">
        <v>265</v>
      </c>
      <c r="N178" s="7">
        <v>51</v>
      </c>
    </row>
    <row r="179" spans="2:14">
      <c r="B179" s="7" t="s">
        <v>70</v>
      </c>
      <c r="C179" s="7" t="s">
        <v>70</v>
      </c>
      <c r="D179" s="7" t="s">
        <v>70</v>
      </c>
      <c r="E179" s="17" t="s">
        <v>11</v>
      </c>
      <c r="F179" s="17" t="s">
        <v>36</v>
      </c>
      <c r="G179" s="7">
        <v>15</v>
      </c>
      <c r="H179" s="7">
        <v>1</v>
      </c>
      <c r="I179" s="7">
        <f t="shared" si="2"/>
        <v>15</v>
      </c>
      <c r="J179" s="7"/>
      <c r="K179" s="6" t="s">
        <v>244</v>
      </c>
      <c r="L179" s="6" t="s">
        <v>231</v>
      </c>
      <c r="M179" s="18" t="s">
        <v>266</v>
      </c>
      <c r="N179" s="7">
        <v>51</v>
      </c>
    </row>
    <row r="180" spans="2:14">
      <c r="B180" s="7" t="s">
        <v>70</v>
      </c>
      <c r="C180" s="7" t="s">
        <v>70</v>
      </c>
      <c r="D180" s="7" t="s">
        <v>70</v>
      </c>
      <c r="E180" s="17" t="s">
        <v>11</v>
      </c>
      <c r="F180" s="17" t="s">
        <v>37</v>
      </c>
      <c r="G180" s="7">
        <v>15</v>
      </c>
      <c r="H180" s="7">
        <v>1</v>
      </c>
      <c r="I180" s="7">
        <f t="shared" si="2"/>
        <v>15</v>
      </c>
      <c r="J180" s="7"/>
      <c r="K180" s="6" t="s">
        <v>244</v>
      </c>
      <c r="L180" s="6" t="s">
        <v>231</v>
      </c>
      <c r="M180" s="18" t="s">
        <v>267</v>
      </c>
      <c r="N180" s="7">
        <v>51</v>
      </c>
    </row>
    <row r="181" spans="2:14">
      <c r="B181" s="7" t="s">
        <v>70</v>
      </c>
      <c r="C181" s="7" t="s">
        <v>70</v>
      </c>
      <c r="D181" s="7" t="s">
        <v>70</v>
      </c>
      <c r="E181" s="17" t="s">
        <v>11</v>
      </c>
      <c r="F181" s="17" t="s">
        <v>38</v>
      </c>
      <c r="G181" s="7">
        <v>15</v>
      </c>
      <c r="H181" s="7">
        <v>1</v>
      </c>
      <c r="I181" s="7">
        <f t="shared" si="2"/>
        <v>15</v>
      </c>
      <c r="J181" s="7"/>
      <c r="K181" s="6" t="s">
        <v>244</v>
      </c>
      <c r="L181" s="6" t="s">
        <v>231</v>
      </c>
      <c r="M181" s="18" t="s">
        <v>268</v>
      </c>
      <c r="N181" s="7">
        <v>51</v>
      </c>
    </row>
    <row r="182" spans="2:14">
      <c r="B182" s="7" t="s">
        <v>70</v>
      </c>
      <c r="C182" s="7" t="s">
        <v>70</v>
      </c>
      <c r="D182" s="7" t="s">
        <v>70</v>
      </c>
      <c r="E182" s="17" t="s">
        <v>11</v>
      </c>
      <c r="F182" s="17" t="s">
        <v>39</v>
      </c>
      <c r="G182" s="7">
        <v>6</v>
      </c>
      <c r="H182" s="7">
        <v>1</v>
      </c>
      <c r="I182" s="7">
        <f t="shared" si="2"/>
        <v>6</v>
      </c>
      <c r="J182" s="7"/>
      <c r="K182" s="6" t="s">
        <v>244</v>
      </c>
      <c r="L182" s="6" t="s">
        <v>231</v>
      </c>
      <c r="M182" s="18" t="s">
        <v>269</v>
      </c>
      <c r="N182" s="7">
        <v>51</v>
      </c>
    </row>
    <row r="183" spans="2:14">
      <c r="B183" s="7" t="s">
        <v>70</v>
      </c>
      <c r="C183" s="7" t="s">
        <v>70</v>
      </c>
      <c r="D183" s="7" t="s">
        <v>70</v>
      </c>
      <c r="E183" s="17" t="s">
        <v>11</v>
      </c>
      <c r="F183" s="17" t="s">
        <v>40</v>
      </c>
      <c r="G183" s="7">
        <v>15</v>
      </c>
      <c r="H183" s="7">
        <v>1</v>
      </c>
      <c r="I183" s="7">
        <f t="shared" si="2"/>
        <v>15</v>
      </c>
      <c r="J183" s="7"/>
      <c r="K183" s="6" t="s">
        <v>244</v>
      </c>
      <c r="L183" s="6" t="s">
        <v>231</v>
      </c>
      <c r="M183" s="18" t="s">
        <v>270</v>
      </c>
      <c r="N183" s="7">
        <v>51</v>
      </c>
    </row>
    <row r="184" spans="2:14">
      <c r="B184" s="7" t="s">
        <v>70</v>
      </c>
      <c r="C184" s="7" t="s">
        <v>70</v>
      </c>
      <c r="D184" s="7" t="s">
        <v>70</v>
      </c>
      <c r="E184" s="17" t="s">
        <v>11</v>
      </c>
      <c r="F184" s="17" t="s">
        <v>41</v>
      </c>
      <c r="G184" s="7">
        <v>3</v>
      </c>
      <c r="H184" s="7">
        <v>1</v>
      </c>
      <c r="I184" s="7">
        <f t="shared" si="2"/>
        <v>3</v>
      </c>
      <c r="J184" s="7"/>
      <c r="K184" s="6" t="s">
        <v>244</v>
      </c>
      <c r="L184" s="6" t="s">
        <v>231</v>
      </c>
      <c r="M184" s="18" t="s">
        <v>271</v>
      </c>
      <c r="N184" s="7">
        <v>51</v>
      </c>
    </row>
    <row r="185" spans="2:14">
      <c r="B185" s="7" t="s">
        <v>70</v>
      </c>
      <c r="C185" s="7" t="s">
        <v>70</v>
      </c>
      <c r="D185" s="7" t="s">
        <v>70</v>
      </c>
      <c r="E185" s="17" t="s">
        <v>11</v>
      </c>
      <c r="F185" s="17" t="s">
        <v>42</v>
      </c>
      <c r="G185" s="7">
        <v>15</v>
      </c>
      <c r="H185" s="7">
        <v>1</v>
      </c>
      <c r="I185" s="7">
        <f t="shared" si="2"/>
        <v>15</v>
      </c>
      <c r="J185" s="7"/>
      <c r="K185" s="6" t="s">
        <v>244</v>
      </c>
      <c r="L185" s="6" t="s">
        <v>231</v>
      </c>
      <c r="M185" s="18" t="s">
        <v>272</v>
      </c>
      <c r="N185" s="7">
        <v>51</v>
      </c>
    </row>
    <row r="186" spans="2:14">
      <c r="B186" s="7" t="s">
        <v>70</v>
      </c>
      <c r="C186" s="7" t="s">
        <v>70</v>
      </c>
      <c r="D186" s="7" t="s">
        <v>70</v>
      </c>
      <c r="E186" s="17" t="s">
        <v>11</v>
      </c>
      <c r="F186" s="17" t="s">
        <v>43</v>
      </c>
      <c r="G186" s="7">
        <v>40</v>
      </c>
      <c r="H186" s="7">
        <v>1</v>
      </c>
      <c r="I186" s="7">
        <f t="shared" si="2"/>
        <v>40</v>
      </c>
      <c r="J186" s="7"/>
      <c r="K186" s="6" t="s">
        <v>244</v>
      </c>
      <c r="L186" s="6" t="s">
        <v>231</v>
      </c>
      <c r="M186" s="18" t="s">
        <v>273</v>
      </c>
      <c r="N186" s="7">
        <v>51</v>
      </c>
    </row>
    <row r="187" spans="2:14">
      <c r="B187" s="7" t="s">
        <v>70</v>
      </c>
      <c r="C187" s="7" t="s">
        <v>70</v>
      </c>
      <c r="D187" s="7" t="s">
        <v>70</v>
      </c>
      <c r="E187" s="17" t="s">
        <v>11</v>
      </c>
      <c r="F187" s="17" t="s">
        <v>44</v>
      </c>
      <c r="G187" s="7">
        <v>5</v>
      </c>
      <c r="H187" s="7">
        <v>1</v>
      </c>
      <c r="I187" s="7">
        <f t="shared" si="2"/>
        <v>5</v>
      </c>
      <c r="J187" s="7"/>
      <c r="K187" s="6" t="s">
        <v>244</v>
      </c>
      <c r="L187" s="6" t="s">
        <v>231</v>
      </c>
      <c r="M187" s="18" t="s">
        <v>274</v>
      </c>
      <c r="N187" s="7">
        <v>51</v>
      </c>
    </row>
    <row r="188" spans="2:14">
      <c r="B188" s="7" t="s">
        <v>70</v>
      </c>
      <c r="C188" s="7" t="s">
        <v>70</v>
      </c>
      <c r="D188" s="7" t="s">
        <v>70</v>
      </c>
      <c r="E188" s="17" t="s">
        <v>11</v>
      </c>
      <c r="F188" s="17" t="s">
        <v>45</v>
      </c>
      <c r="G188" s="7">
        <v>1</v>
      </c>
      <c r="H188" s="7">
        <v>9</v>
      </c>
      <c r="I188" s="7">
        <f t="shared" si="2"/>
        <v>9</v>
      </c>
      <c r="J188" s="7"/>
      <c r="K188" s="6" t="s">
        <v>235</v>
      </c>
      <c r="L188" s="6" t="s">
        <v>231</v>
      </c>
      <c r="M188" s="18" t="s">
        <v>275</v>
      </c>
      <c r="N188" s="7">
        <v>70</v>
      </c>
    </row>
    <row r="189" spans="2:14">
      <c r="B189" s="7" t="s">
        <v>70</v>
      </c>
      <c r="C189" s="7" t="s">
        <v>70</v>
      </c>
      <c r="D189" s="7" t="s">
        <v>70</v>
      </c>
      <c r="E189" s="17" t="s">
        <v>11</v>
      </c>
      <c r="F189" s="17" t="s">
        <v>46</v>
      </c>
      <c r="G189" s="7">
        <v>15</v>
      </c>
      <c r="H189" s="7">
        <v>1</v>
      </c>
      <c r="I189" s="7">
        <f t="shared" si="2"/>
        <v>15</v>
      </c>
      <c r="J189" s="7"/>
      <c r="K189" s="6" t="s">
        <v>244</v>
      </c>
      <c r="L189" s="6" t="s">
        <v>231</v>
      </c>
      <c r="M189" s="18" t="s">
        <v>276</v>
      </c>
      <c r="N189" s="7">
        <v>51</v>
      </c>
    </row>
    <row r="190" spans="2:14">
      <c r="B190" s="7" t="s">
        <v>70</v>
      </c>
      <c r="C190" s="7" t="s">
        <v>70</v>
      </c>
      <c r="D190" s="7" t="s">
        <v>70</v>
      </c>
      <c r="E190" s="17" t="s">
        <v>11</v>
      </c>
      <c r="F190" s="17" t="s">
        <v>47</v>
      </c>
      <c r="G190" s="7">
        <v>15</v>
      </c>
      <c r="H190" s="7">
        <v>1</v>
      </c>
      <c r="I190" s="7">
        <f t="shared" si="2"/>
        <v>15</v>
      </c>
      <c r="J190" s="7"/>
      <c r="K190" s="6" t="s">
        <v>244</v>
      </c>
      <c r="L190" s="6" t="s">
        <v>231</v>
      </c>
      <c r="M190" s="18" t="s">
        <v>277</v>
      </c>
      <c r="N190" s="7">
        <v>51</v>
      </c>
    </row>
    <row r="191" spans="2:14">
      <c r="B191" s="7" t="s">
        <v>70</v>
      </c>
      <c r="C191" s="7" t="s">
        <v>70</v>
      </c>
      <c r="D191" s="7" t="s">
        <v>70</v>
      </c>
      <c r="E191" s="17" t="s">
        <v>11</v>
      </c>
      <c r="F191" s="17" t="s">
        <v>48</v>
      </c>
      <c r="G191" s="7">
        <v>15</v>
      </c>
      <c r="H191" s="7">
        <v>1</v>
      </c>
      <c r="I191" s="7">
        <f t="shared" si="2"/>
        <v>15</v>
      </c>
      <c r="J191" s="7"/>
      <c r="K191" s="6" t="s">
        <v>244</v>
      </c>
      <c r="L191" s="6" t="s">
        <v>231</v>
      </c>
      <c r="M191" s="18" t="s">
        <v>278</v>
      </c>
      <c r="N191" s="7">
        <v>51</v>
      </c>
    </row>
    <row r="192" spans="2:14">
      <c r="B192" s="7" t="s">
        <v>70</v>
      </c>
      <c r="C192" s="7" t="s">
        <v>70</v>
      </c>
      <c r="D192" s="7" t="s">
        <v>70</v>
      </c>
      <c r="E192" s="17" t="s">
        <v>11</v>
      </c>
      <c r="F192" s="17" t="s">
        <v>49</v>
      </c>
      <c r="G192" s="7">
        <v>3</v>
      </c>
      <c r="H192" s="7">
        <v>3</v>
      </c>
      <c r="I192" s="7">
        <f t="shared" si="2"/>
        <v>9</v>
      </c>
      <c r="J192" s="7"/>
      <c r="K192" s="6" t="s">
        <v>243</v>
      </c>
      <c r="L192" s="6" t="s">
        <v>231</v>
      </c>
      <c r="M192" s="18" t="s">
        <v>245</v>
      </c>
      <c r="N192" s="7">
        <v>59</v>
      </c>
    </row>
    <row r="193" spans="2:14">
      <c r="B193" s="7" t="s">
        <v>70</v>
      </c>
      <c r="C193" s="7" t="s">
        <v>70</v>
      </c>
      <c r="D193" s="7" t="s">
        <v>70</v>
      </c>
      <c r="E193" s="17" t="s">
        <v>11</v>
      </c>
      <c r="F193" s="17" t="s">
        <v>50</v>
      </c>
      <c r="G193" s="7">
        <v>3</v>
      </c>
      <c r="H193" s="7">
        <v>5</v>
      </c>
      <c r="I193" s="7">
        <f t="shared" si="2"/>
        <v>15</v>
      </c>
      <c r="J193" s="7"/>
      <c r="K193" s="6" t="s">
        <v>232</v>
      </c>
      <c r="L193" s="6" t="s">
        <v>231</v>
      </c>
      <c r="M193" s="18" t="s">
        <v>285</v>
      </c>
      <c r="N193" s="7">
        <v>75</v>
      </c>
    </row>
    <row r="194" spans="2:14">
      <c r="B194" s="7" t="s">
        <v>70</v>
      </c>
      <c r="C194" s="7" t="s">
        <v>70</v>
      </c>
      <c r="D194" s="7" t="s">
        <v>70</v>
      </c>
      <c r="E194" s="17" t="s">
        <v>11</v>
      </c>
      <c r="F194" s="17" t="s">
        <v>51</v>
      </c>
      <c r="G194" s="7">
        <v>24</v>
      </c>
      <c r="H194" s="7">
        <v>5</v>
      </c>
      <c r="I194" s="7">
        <f t="shared" si="2"/>
        <v>120</v>
      </c>
      <c r="J194" s="7"/>
      <c r="K194" s="6" t="s">
        <v>250</v>
      </c>
      <c r="L194" s="6" t="s">
        <v>231</v>
      </c>
      <c r="M194" s="18" t="s">
        <v>286</v>
      </c>
      <c r="N194" s="7">
        <v>51</v>
      </c>
    </row>
    <row r="195" spans="2:14">
      <c r="B195" s="7" t="s">
        <v>70</v>
      </c>
      <c r="C195" s="7" t="s">
        <v>70</v>
      </c>
      <c r="D195" s="7" t="s">
        <v>70</v>
      </c>
      <c r="E195" s="17" t="s">
        <v>11</v>
      </c>
      <c r="F195" s="17" t="s">
        <v>52</v>
      </c>
      <c r="G195" s="7">
        <v>1</v>
      </c>
      <c r="H195" s="7">
        <v>9</v>
      </c>
      <c r="I195" s="7">
        <f t="shared" si="2"/>
        <v>9</v>
      </c>
      <c r="J195" s="7"/>
      <c r="K195" s="6" t="s">
        <v>253</v>
      </c>
      <c r="L195" s="6" t="s">
        <v>231</v>
      </c>
      <c r="M195" s="18" t="s">
        <v>287</v>
      </c>
      <c r="N195" s="7">
        <v>85</v>
      </c>
    </row>
    <row r="196" spans="2:14">
      <c r="B196" s="7" t="s">
        <v>70</v>
      </c>
      <c r="C196" s="7" t="s">
        <v>70</v>
      </c>
      <c r="D196" s="7" t="s">
        <v>70</v>
      </c>
      <c r="E196" s="17" t="s">
        <v>11</v>
      </c>
      <c r="F196" s="17" t="s">
        <v>53</v>
      </c>
      <c r="G196" s="7">
        <v>6</v>
      </c>
      <c r="H196" s="7">
        <v>2</v>
      </c>
      <c r="I196" s="7">
        <f t="shared" si="2"/>
        <v>12</v>
      </c>
      <c r="J196" s="7"/>
      <c r="K196" s="6" t="s">
        <v>244</v>
      </c>
      <c r="L196" s="6" t="s">
        <v>231</v>
      </c>
      <c r="M196" s="18" t="s">
        <v>288</v>
      </c>
      <c r="N196" s="7">
        <v>55</v>
      </c>
    </row>
    <row r="197" spans="2:14">
      <c r="B197" s="7" t="s">
        <v>70</v>
      </c>
      <c r="C197" s="7" t="s">
        <v>70</v>
      </c>
      <c r="D197" s="7" t="s">
        <v>70</v>
      </c>
      <c r="E197" s="17" t="s">
        <v>11</v>
      </c>
      <c r="F197" s="17" t="s">
        <v>54</v>
      </c>
      <c r="G197" s="7">
        <v>6</v>
      </c>
      <c r="H197" s="7">
        <v>3</v>
      </c>
      <c r="I197" s="7">
        <f t="shared" si="2"/>
        <v>18</v>
      </c>
      <c r="J197" s="7"/>
      <c r="K197" s="6" t="s">
        <v>243</v>
      </c>
      <c r="L197" s="6" t="s">
        <v>231</v>
      </c>
      <c r="M197" s="18" t="s">
        <v>284</v>
      </c>
      <c r="N197" s="7">
        <v>51</v>
      </c>
    </row>
    <row r="198" spans="2:14">
      <c r="B198" s="7" t="s">
        <v>70</v>
      </c>
      <c r="C198" s="7" t="s">
        <v>70</v>
      </c>
      <c r="D198" s="7" t="s">
        <v>70</v>
      </c>
      <c r="E198" s="17" t="s">
        <v>11</v>
      </c>
      <c r="F198" s="17" t="s">
        <v>55</v>
      </c>
      <c r="G198" s="7">
        <v>1</v>
      </c>
      <c r="H198" s="7">
        <v>0</v>
      </c>
      <c r="I198" s="7">
        <f t="shared" si="2"/>
        <v>0</v>
      </c>
      <c r="J198" s="7"/>
      <c r="K198" s="6" t="s">
        <v>282</v>
      </c>
      <c r="L198" s="6" t="s">
        <v>280</v>
      </c>
      <c r="M198" s="18" t="s">
        <v>283</v>
      </c>
      <c r="N198" s="7">
        <v>5</v>
      </c>
    </row>
    <row r="199" spans="2:14">
      <c r="B199" s="7" t="s">
        <v>70</v>
      </c>
      <c r="C199" s="7" t="s">
        <v>70</v>
      </c>
      <c r="D199" s="7" t="s">
        <v>70</v>
      </c>
      <c r="E199" s="17" t="s">
        <v>11</v>
      </c>
      <c r="F199" s="17" t="s">
        <v>56</v>
      </c>
      <c r="G199" s="7">
        <v>11</v>
      </c>
      <c r="H199" s="7">
        <v>3</v>
      </c>
      <c r="I199" s="7">
        <f t="shared" ref="I199:I262" si="3">G199*H199</f>
        <v>33</v>
      </c>
      <c r="J199" s="7"/>
      <c r="K199" s="6" t="s">
        <v>238</v>
      </c>
      <c r="L199" s="6" t="s">
        <v>231</v>
      </c>
      <c r="M199" s="18" t="s">
        <v>290</v>
      </c>
      <c r="N199" s="7">
        <v>61</v>
      </c>
    </row>
    <row r="200" spans="2:14">
      <c r="B200" s="7" t="s">
        <v>70</v>
      </c>
      <c r="C200" s="7" t="s">
        <v>70</v>
      </c>
      <c r="D200" s="7" t="s">
        <v>70</v>
      </c>
      <c r="E200" s="17" t="s">
        <v>11</v>
      </c>
      <c r="F200" s="17" t="s">
        <v>61</v>
      </c>
      <c r="G200" s="7">
        <v>20</v>
      </c>
      <c r="H200" s="7">
        <v>2</v>
      </c>
      <c r="I200" s="7">
        <f t="shared" si="3"/>
        <v>40</v>
      </c>
      <c r="J200" s="7"/>
      <c r="K200" s="6" t="s">
        <v>289</v>
      </c>
      <c r="L200" s="6" t="s">
        <v>231</v>
      </c>
      <c r="M200" s="18" t="s">
        <v>295</v>
      </c>
      <c r="N200" s="7">
        <v>61</v>
      </c>
    </row>
    <row r="201" spans="2:14">
      <c r="B201" s="7" t="s">
        <v>70</v>
      </c>
      <c r="C201" s="7" t="s">
        <v>70</v>
      </c>
      <c r="D201" s="7" t="s">
        <v>70</v>
      </c>
      <c r="E201" s="17" t="s">
        <v>11</v>
      </c>
      <c r="F201" s="17" t="s">
        <v>65</v>
      </c>
      <c r="G201" s="7">
        <v>3</v>
      </c>
      <c r="H201" s="7">
        <v>3</v>
      </c>
      <c r="I201" s="7">
        <f t="shared" si="3"/>
        <v>9</v>
      </c>
      <c r="J201" s="7"/>
      <c r="K201" s="6" t="s">
        <v>243</v>
      </c>
      <c r="L201" s="6" t="s">
        <v>231</v>
      </c>
      <c r="M201" s="18" t="s">
        <v>245</v>
      </c>
      <c r="N201" s="7">
        <v>59</v>
      </c>
    </row>
    <row r="202" spans="2:14">
      <c r="B202" s="7" t="s">
        <v>70</v>
      </c>
      <c r="C202" s="7" t="s">
        <v>70</v>
      </c>
      <c r="D202" s="7" t="s">
        <v>70</v>
      </c>
      <c r="E202" s="17" t="s">
        <v>11</v>
      </c>
      <c r="F202" s="17" t="s">
        <v>66</v>
      </c>
      <c r="G202" s="7">
        <v>2</v>
      </c>
      <c r="H202" s="7">
        <v>5</v>
      </c>
      <c r="I202" s="7">
        <f t="shared" si="3"/>
        <v>10</v>
      </c>
      <c r="J202" s="7"/>
      <c r="K202" s="6" t="s">
        <v>239</v>
      </c>
      <c r="L202" s="6" t="s">
        <v>231</v>
      </c>
      <c r="M202" s="18" t="s">
        <v>300</v>
      </c>
      <c r="N202" s="7">
        <v>51</v>
      </c>
    </row>
    <row r="203" spans="2:14">
      <c r="B203" s="7" t="s">
        <v>70</v>
      </c>
      <c r="C203" s="7" t="s">
        <v>70</v>
      </c>
      <c r="D203" s="7" t="s">
        <v>70</v>
      </c>
      <c r="E203" s="17" t="s">
        <v>11</v>
      </c>
      <c r="F203" s="17" t="s">
        <v>67</v>
      </c>
      <c r="G203" s="7">
        <v>6</v>
      </c>
      <c r="H203" s="7">
        <v>5</v>
      </c>
      <c r="I203" s="7">
        <f t="shared" si="3"/>
        <v>30</v>
      </c>
      <c r="J203" s="7"/>
      <c r="K203" s="6" t="s">
        <v>243</v>
      </c>
      <c r="L203" s="6" t="s">
        <v>231</v>
      </c>
      <c r="M203" s="18" t="s">
        <v>299</v>
      </c>
      <c r="N203" s="7">
        <v>60</v>
      </c>
    </row>
    <row r="204" spans="2:14">
      <c r="B204" s="7" t="s">
        <v>70</v>
      </c>
      <c r="C204" s="7" t="s">
        <v>70</v>
      </c>
      <c r="D204" s="7" t="s">
        <v>70</v>
      </c>
      <c r="E204" s="17" t="s">
        <v>11</v>
      </c>
      <c r="F204" s="17" t="s">
        <v>68</v>
      </c>
      <c r="G204" s="7">
        <v>3</v>
      </c>
      <c r="H204" s="7">
        <v>3</v>
      </c>
      <c r="I204" s="7">
        <f t="shared" si="3"/>
        <v>9</v>
      </c>
      <c r="J204" s="7"/>
      <c r="K204" s="6" t="s">
        <v>243</v>
      </c>
      <c r="L204" s="6" t="s">
        <v>231</v>
      </c>
      <c r="M204" s="18" t="s">
        <v>245</v>
      </c>
      <c r="N204" s="7">
        <v>59</v>
      </c>
    </row>
    <row r="205" spans="2:14">
      <c r="B205" s="7" t="s">
        <v>70</v>
      </c>
      <c r="C205" s="7" t="s">
        <v>70</v>
      </c>
      <c r="D205" s="7" t="s">
        <v>70</v>
      </c>
      <c r="E205" s="17" t="s">
        <v>11</v>
      </c>
      <c r="F205" s="17" t="s">
        <v>69</v>
      </c>
      <c r="G205" s="7">
        <v>1</v>
      </c>
      <c r="H205" s="7">
        <v>0</v>
      </c>
      <c r="I205" s="7">
        <f t="shared" si="3"/>
        <v>0</v>
      </c>
      <c r="J205" s="7"/>
      <c r="K205" s="6" t="s">
        <v>282</v>
      </c>
      <c r="L205" s="6" t="s">
        <v>231</v>
      </c>
      <c r="M205" s="18" t="s">
        <v>301</v>
      </c>
      <c r="N205" s="7">
        <v>50</v>
      </c>
    </row>
    <row r="206" spans="2:14">
      <c r="B206" s="19"/>
      <c r="C206" s="19"/>
      <c r="D206" s="7" t="s">
        <v>70</v>
      </c>
      <c r="E206" s="17" t="s">
        <v>74</v>
      </c>
      <c r="F206" s="17" t="s">
        <v>94</v>
      </c>
      <c r="G206" s="7"/>
      <c r="H206" s="7"/>
      <c r="I206" s="7">
        <f t="shared" si="3"/>
        <v>0</v>
      </c>
      <c r="J206" s="7"/>
      <c r="K206" s="6"/>
      <c r="L206" s="6"/>
      <c r="M206" s="18"/>
      <c r="N206" s="7"/>
    </row>
    <row r="207" spans="2:14">
      <c r="B207" s="19"/>
      <c r="C207" s="19"/>
      <c r="D207" s="7" t="s">
        <v>70</v>
      </c>
      <c r="E207" s="17" t="s">
        <v>74</v>
      </c>
      <c r="F207" s="17" t="s">
        <v>105</v>
      </c>
      <c r="G207" s="7"/>
      <c r="H207" s="7"/>
      <c r="I207" s="7">
        <f t="shared" si="3"/>
        <v>0</v>
      </c>
      <c r="J207" s="7"/>
      <c r="K207" s="6"/>
      <c r="L207" s="6"/>
      <c r="M207" s="18"/>
      <c r="N207" s="7"/>
    </row>
    <row r="208" spans="2:14">
      <c r="B208" s="19"/>
      <c r="C208" s="19"/>
      <c r="D208" s="7" t="s">
        <v>70</v>
      </c>
      <c r="E208" s="17" t="s">
        <v>74</v>
      </c>
      <c r="F208" s="17" t="s">
        <v>106</v>
      </c>
      <c r="G208" s="7"/>
      <c r="H208" s="7"/>
      <c r="I208" s="7">
        <f t="shared" si="3"/>
        <v>0</v>
      </c>
      <c r="J208" s="7"/>
      <c r="K208" s="6"/>
      <c r="L208" s="6"/>
      <c r="M208" s="18"/>
      <c r="N208" s="7"/>
    </row>
    <row r="209" spans="2:14">
      <c r="B209" s="19"/>
      <c r="C209" s="19"/>
      <c r="D209" s="7" t="s">
        <v>70</v>
      </c>
      <c r="E209" s="17" t="s">
        <v>121</v>
      </c>
      <c r="F209" s="17" t="s">
        <v>122</v>
      </c>
      <c r="G209" s="7"/>
      <c r="H209" s="7"/>
      <c r="I209" s="7">
        <f t="shared" si="3"/>
        <v>0</v>
      </c>
      <c r="J209" s="7"/>
      <c r="K209" s="6"/>
      <c r="L209" s="6"/>
      <c r="M209" s="18"/>
      <c r="N209" s="7"/>
    </row>
    <row r="210" spans="2:14">
      <c r="B210" s="19"/>
      <c r="C210" s="19"/>
      <c r="D210" s="7" t="s">
        <v>70</v>
      </c>
      <c r="E210" s="17" t="s">
        <v>121</v>
      </c>
      <c r="F210" s="17" t="s">
        <v>124</v>
      </c>
      <c r="G210" s="7"/>
      <c r="H210" s="7"/>
      <c r="I210" s="7">
        <f t="shared" si="3"/>
        <v>0</v>
      </c>
      <c r="J210" s="7"/>
      <c r="K210" s="6"/>
      <c r="L210" s="6"/>
      <c r="M210" s="18"/>
      <c r="N210" s="7"/>
    </row>
    <row r="211" spans="2:14">
      <c r="B211" s="19"/>
      <c r="C211" s="19"/>
      <c r="D211" s="7" t="s">
        <v>70</v>
      </c>
      <c r="E211" s="17" t="s">
        <v>121</v>
      </c>
      <c r="F211" s="17" t="s">
        <v>125</v>
      </c>
      <c r="G211" s="7"/>
      <c r="H211" s="7"/>
      <c r="I211" s="7">
        <f t="shared" si="3"/>
        <v>0</v>
      </c>
      <c r="J211" s="7"/>
      <c r="K211" s="6"/>
      <c r="L211" s="6"/>
      <c r="M211" s="18"/>
      <c r="N211" s="7"/>
    </row>
    <row r="212" spans="2:14">
      <c r="B212" s="19"/>
      <c r="C212" s="19"/>
      <c r="D212" s="7" t="s">
        <v>70</v>
      </c>
      <c r="E212" s="17" t="s">
        <v>121</v>
      </c>
      <c r="F212" s="17" t="s">
        <v>126</v>
      </c>
      <c r="G212" s="7"/>
      <c r="H212" s="7"/>
      <c r="I212" s="7">
        <f t="shared" si="3"/>
        <v>0</v>
      </c>
      <c r="J212" s="7"/>
      <c r="K212" s="6"/>
      <c r="L212" s="6"/>
      <c r="M212" s="18"/>
      <c r="N212" s="7"/>
    </row>
    <row r="213" spans="2:14">
      <c r="B213" s="19"/>
      <c r="C213" s="19"/>
      <c r="D213" s="7" t="s">
        <v>70</v>
      </c>
      <c r="E213" s="17" t="s">
        <v>121</v>
      </c>
      <c r="F213" s="17" t="s">
        <v>127</v>
      </c>
      <c r="G213" s="7"/>
      <c r="H213" s="7"/>
      <c r="I213" s="7">
        <f t="shared" si="3"/>
        <v>0</v>
      </c>
      <c r="J213" s="7"/>
      <c r="K213" s="6"/>
      <c r="L213" s="6"/>
      <c r="M213" s="18"/>
      <c r="N213" s="7"/>
    </row>
    <row r="214" spans="2:14">
      <c r="B214" s="19"/>
      <c r="C214" s="19"/>
      <c r="D214" s="7" t="s">
        <v>70</v>
      </c>
      <c r="E214" s="17" t="s">
        <v>121</v>
      </c>
      <c r="F214" s="17" t="s">
        <v>129</v>
      </c>
      <c r="G214" s="7"/>
      <c r="H214" s="7"/>
      <c r="I214" s="7">
        <f t="shared" si="3"/>
        <v>0</v>
      </c>
      <c r="J214" s="7"/>
      <c r="K214" s="6"/>
      <c r="L214" s="6"/>
      <c r="M214" s="18"/>
      <c r="N214" s="7"/>
    </row>
    <row r="215" spans="2:14">
      <c r="B215" s="19"/>
      <c r="C215" s="19"/>
      <c r="D215" s="7" t="s">
        <v>70</v>
      </c>
      <c r="E215" s="17" t="s">
        <v>121</v>
      </c>
      <c r="F215" s="17" t="s">
        <v>131</v>
      </c>
      <c r="G215" s="7">
        <v>21</v>
      </c>
      <c r="H215" s="7">
        <v>3</v>
      </c>
      <c r="I215" s="7">
        <f t="shared" si="3"/>
        <v>63</v>
      </c>
      <c r="J215" s="7"/>
      <c r="K215" s="6" t="s">
        <v>235</v>
      </c>
      <c r="L215" s="6" t="s">
        <v>231</v>
      </c>
      <c r="M215" s="18" t="s">
        <v>237</v>
      </c>
      <c r="N215" s="7">
        <v>66</v>
      </c>
    </row>
    <row r="216" spans="2:14">
      <c r="B216" s="19"/>
      <c r="C216" s="19"/>
      <c r="D216" s="7" t="s">
        <v>70</v>
      </c>
      <c r="E216" s="17" t="s">
        <v>121</v>
      </c>
      <c r="F216" s="17" t="s">
        <v>133</v>
      </c>
      <c r="G216" s="7"/>
      <c r="H216" s="7"/>
      <c r="I216" s="7">
        <f t="shared" si="3"/>
        <v>0</v>
      </c>
      <c r="J216" s="7"/>
      <c r="K216" s="6"/>
      <c r="L216" s="6"/>
      <c r="M216" s="18"/>
      <c r="N216" s="7"/>
    </row>
    <row r="217" spans="2:14">
      <c r="B217" s="19"/>
      <c r="C217" s="19"/>
      <c r="D217" s="7" t="s">
        <v>70</v>
      </c>
      <c r="E217" s="17" t="s">
        <v>121</v>
      </c>
      <c r="F217" s="17" t="s">
        <v>134</v>
      </c>
      <c r="G217" s="7"/>
      <c r="H217" s="7"/>
      <c r="I217" s="7">
        <f t="shared" si="3"/>
        <v>0</v>
      </c>
      <c r="J217" s="7"/>
      <c r="K217" s="6"/>
      <c r="L217" s="6"/>
      <c r="M217" s="18"/>
      <c r="N217" s="7"/>
    </row>
    <row r="218" spans="2:14">
      <c r="B218" s="19"/>
      <c r="C218" s="19"/>
      <c r="D218" s="7" t="s">
        <v>70</v>
      </c>
      <c r="E218" s="17" t="s">
        <v>121</v>
      </c>
      <c r="F218" s="17" t="s">
        <v>135</v>
      </c>
      <c r="G218" s="7"/>
      <c r="H218" s="7"/>
      <c r="I218" s="7">
        <f t="shared" si="3"/>
        <v>0</v>
      </c>
      <c r="J218" s="7"/>
      <c r="K218" s="6"/>
      <c r="L218" s="6"/>
      <c r="M218" s="18"/>
      <c r="N218" s="7"/>
    </row>
    <row r="219" spans="2:14">
      <c r="B219" s="19"/>
      <c r="C219" s="19"/>
      <c r="D219" s="7" t="s">
        <v>70</v>
      </c>
      <c r="E219" s="17" t="s">
        <v>121</v>
      </c>
      <c r="F219" s="17" t="s">
        <v>136</v>
      </c>
      <c r="G219" s="7"/>
      <c r="H219" s="7"/>
      <c r="I219" s="7">
        <f t="shared" si="3"/>
        <v>0</v>
      </c>
      <c r="J219" s="7"/>
      <c r="K219" s="6"/>
      <c r="L219" s="6"/>
      <c r="M219" s="18"/>
      <c r="N219" s="7"/>
    </row>
    <row r="220" spans="2:14">
      <c r="B220" s="19"/>
      <c r="C220" s="19"/>
      <c r="D220" s="7" t="s">
        <v>70</v>
      </c>
      <c r="E220" s="17" t="s">
        <v>121</v>
      </c>
      <c r="F220" s="17" t="s">
        <v>137</v>
      </c>
      <c r="G220" s="7">
        <v>3</v>
      </c>
      <c r="H220" s="7">
        <v>3</v>
      </c>
      <c r="I220" s="7">
        <f t="shared" si="3"/>
        <v>9</v>
      </c>
      <c r="J220" s="7">
        <v>9</v>
      </c>
      <c r="K220" s="6" t="s">
        <v>238</v>
      </c>
      <c r="L220" s="6" t="s">
        <v>231</v>
      </c>
      <c r="M220" s="18" t="s">
        <v>240</v>
      </c>
      <c r="N220" s="7">
        <v>65</v>
      </c>
    </row>
    <row r="221" spans="2:14">
      <c r="B221" s="19"/>
      <c r="C221" s="19"/>
      <c r="D221" s="7" t="s">
        <v>70</v>
      </c>
      <c r="E221" s="17" t="s">
        <v>121</v>
      </c>
      <c r="F221" s="17" t="s">
        <v>138</v>
      </c>
      <c r="G221" s="7">
        <v>34</v>
      </c>
      <c r="H221" s="7">
        <v>5</v>
      </c>
      <c r="I221" s="7">
        <f t="shared" si="3"/>
        <v>170</v>
      </c>
      <c r="J221" s="7">
        <v>170</v>
      </c>
      <c r="K221" s="6" t="s">
        <v>238</v>
      </c>
      <c r="L221" s="6" t="s">
        <v>231</v>
      </c>
      <c r="M221" s="18" t="s">
        <v>241</v>
      </c>
      <c r="N221" s="7">
        <v>65</v>
      </c>
    </row>
    <row r="222" spans="2:14">
      <c r="B222" s="19"/>
      <c r="C222" s="19"/>
      <c r="D222" s="7" t="s">
        <v>70</v>
      </c>
      <c r="E222" s="17" t="s">
        <v>121</v>
      </c>
      <c r="F222" s="17" t="s">
        <v>139</v>
      </c>
      <c r="G222" s="7">
        <v>3</v>
      </c>
      <c r="H222" s="7">
        <v>3</v>
      </c>
      <c r="I222" s="7">
        <f t="shared" si="3"/>
        <v>9</v>
      </c>
      <c r="J222" s="7">
        <v>9</v>
      </c>
      <c r="K222" s="6" t="s">
        <v>238</v>
      </c>
      <c r="L222" s="6" t="s">
        <v>231</v>
      </c>
      <c r="M222" s="18" t="s">
        <v>242</v>
      </c>
      <c r="N222" s="7">
        <v>65</v>
      </c>
    </row>
    <row r="223" spans="2:14">
      <c r="B223" s="19"/>
      <c r="C223" s="19"/>
      <c r="D223" s="7" t="s">
        <v>70</v>
      </c>
      <c r="E223" s="17" t="s">
        <v>121</v>
      </c>
      <c r="F223" s="17" t="s">
        <v>140</v>
      </c>
      <c r="G223" s="7"/>
      <c r="H223" s="7"/>
      <c r="I223" s="7">
        <f t="shared" si="3"/>
        <v>0</v>
      </c>
      <c r="J223" s="7"/>
      <c r="K223" s="6"/>
      <c r="L223" s="6"/>
      <c r="M223" s="18"/>
      <c r="N223" s="7"/>
    </row>
    <row r="224" spans="2:14">
      <c r="B224" s="19"/>
      <c r="C224" s="19"/>
      <c r="D224" s="7" t="s">
        <v>70</v>
      </c>
      <c r="E224" s="17" t="s">
        <v>121</v>
      </c>
      <c r="F224" s="17" t="s">
        <v>141</v>
      </c>
      <c r="G224" s="7"/>
      <c r="H224" s="7"/>
      <c r="I224" s="7">
        <f t="shared" si="3"/>
        <v>0</v>
      </c>
      <c r="J224" s="7"/>
      <c r="K224" s="6"/>
      <c r="L224" s="6"/>
      <c r="M224" s="18"/>
      <c r="N224" s="7"/>
    </row>
    <row r="225" spans="2:14">
      <c r="B225" s="19"/>
      <c r="C225" s="19"/>
      <c r="D225" s="7" t="s">
        <v>70</v>
      </c>
      <c r="E225" s="17" t="s">
        <v>121</v>
      </c>
      <c r="F225" s="17" t="s">
        <v>142</v>
      </c>
      <c r="G225" s="7"/>
      <c r="H225" s="7"/>
      <c r="I225" s="7">
        <f t="shared" si="3"/>
        <v>0</v>
      </c>
      <c r="J225" s="7"/>
      <c r="K225" s="6"/>
      <c r="L225" s="6"/>
      <c r="M225" s="18"/>
      <c r="N225" s="7"/>
    </row>
    <row r="226" spans="2:14">
      <c r="B226" s="19"/>
      <c r="C226" s="19"/>
      <c r="D226" s="7" t="s">
        <v>70</v>
      </c>
      <c r="E226" s="17" t="s">
        <v>121</v>
      </c>
      <c r="F226" s="17" t="s">
        <v>143</v>
      </c>
      <c r="G226" s="7"/>
      <c r="H226" s="7"/>
      <c r="I226" s="7">
        <f t="shared" si="3"/>
        <v>0</v>
      </c>
      <c r="J226" s="7"/>
      <c r="K226" s="6"/>
      <c r="L226" s="6"/>
      <c r="M226" s="18"/>
      <c r="N226" s="7"/>
    </row>
    <row r="227" spans="2:14">
      <c r="B227" s="19"/>
      <c r="C227" s="19"/>
      <c r="D227" s="7" t="s">
        <v>70</v>
      </c>
      <c r="E227" s="17" t="s">
        <v>121</v>
      </c>
      <c r="F227" s="17" t="s">
        <v>144</v>
      </c>
      <c r="G227" s="7">
        <v>40</v>
      </c>
      <c r="H227" s="7">
        <v>3</v>
      </c>
      <c r="I227" s="7">
        <f t="shared" si="3"/>
        <v>120</v>
      </c>
      <c r="J227" s="7">
        <v>120</v>
      </c>
      <c r="K227" s="6" t="s">
        <v>239</v>
      </c>
      <c r="L227" s="6" t="s">
        <v>231</v>
      </c>
      <c r="M227" s="18" t="s">
        <v>447</v>
      </c>
      <c r="N227" s="7">
        <v>71</v>
      </c>
    </row>
    <row r="228" spans="2:14">
      <c r="B228" s="19"/>
      <c r="C228" s="19"/>
      <c r="D228" s="7" t="s">
        <v>70</v>
      </c>
      <c r="E228" s="17" t="s">
        <v>121</v>
      </c>
      <c r="F228" s="17" t="s">
        <v>145</v>
      </c>
      <c r="G228" s="7">
        <v>1</v>
      </c>
      <c r="H228" s="7">
        <v>5</v>
      </c>
      <c r="I228" s="7">
        <f t="shared" si="3"/>
        <v>5</v>
      </c>
      <c r="J228" s="7"/>
      <c r="K228" s="6"/>
      <c r="L228" s="6"/>
      <c r="M228" s="18"/>
      <c r="N228" s="7"/>
    </row>
    <row r="229" spans="2:14">
      <c r="B229" s="19"/>
      <c r="C229" s="19"/>
      <c r="D229" s="7" t="s">
        <v>70</v>
      </c>
      <c r="E229" s="17" t="s">
        <v>121</v>
      </c>
      <c r="F229" s="17" t="s">
        <v>146</v>
      </c>
      <c r="G229" s="7"/>
      <c r="H229" s="7"/>
      <c r="I229" s="7">
        <f t="shared" si="3"/>
        <v>0</v>
      </c>
      <c r="J229" s="7"/>
      <c r="K229" s="6"/>
      <c r="L229" s="6"/>
      <c r="M229" s="18"/>
      <c r="N229" s="7"/>
    </row>
    <row r="230" spans="2:14">
      <c r="B230" s="19"/>
      <c r="C230" s="19"/>
      <c r="D230" s="7" t="s">
        <v>70</v>
      </c>
      <c r="E230" s="17" t="s">
        <v>121</v>
      </c>
      <c r="F230" s="17" t="s">
        <v>147</v>
      </c>
      <c r="G230" s="7"/>
      <c r="H230" s="7"/>
      <c r="I230" s="7">
        <f t="shared" si="3"/>
        <v>0</v>
      </c>
      <c r="J230" s="7"/>
      <c r="K230" s="6"/>
      <c r="L230" s="6"/>
      <c r="M230" s="18"/>
      <c r="N230" s="7"/>
    </row>
    <row r="231" spans="2:14">
      <c r="B231" s="19"/>
      <c r="C231" s="19"/>
      <c r="D231" s="7" t="s">
        <v>70</v>
      </c>
      <c r="E231" s="17" t="s">
        <v>121</v>
      </c>
      <c r="F231" s="17" t="s">
        <v>148</v>
      </c>
      <c r="G231" s="7"/>
      <c r="H231" s="7"/>
      <c r="I231" s="7">
        <f t="shared" si="3"/>
        <v>0</v>
      </c>
      <c r="J231" s="7"/>
      <c r="K231" s="6"/>
      <c r="L231" s="6"/>
      <c r="M231" s="18"/>
      <c r="N231" s="7"/>
    </row>
    <row r="232" spans="2:14">
      <c r="B232" s="19"/>
      <c r="C232" s="19"/>
      <c r="D232" s="7" t="s">
        <v>70</v>
      </c>
      <c r="E232" s="17" t="s">
        <v>121</v>
      </c>
      <c r="F232" s="17" t="s">
        <v>149</v>
      </c>
      <c r="G232" s="7"/>
      <c r="H232" s="7"/>
      <c r="I232" s="7">
        <f t="shared" si="3"/>
        <v>0</v>
      </c>
      <c r="J232" s="7"/>
      <c r="K232" s="6"/>
      <c r="L232" s="6"/>
      <c r="M232" s="18"/>
      <c r="N232" s="7"/>
    </row>
    <row r="233" spans="2:14">
      <c r="B233" s="19"/>
      <c r="C233" s="19"/>
      <c r="D233" s="7" t="s">
        <v>70</v>
      </c>
      <c r="E233" s="17" t="s">
        <v>121</v>
      </c>
      <c r="F233" s="17" t="s">
        <v>151</v>
      </c>
      <c r="G233" s="7"/>
      <c r="H233" s="7"/>
      <c r="I233" s="7">
        <f t="shared" si="3"/>
        <v>0</v>
      </c>
      <c r="J233" s="7"/>
      <c r="K233" s="6"/>
      <c r="L233" s="6"/>
      <c r="M233" s="18"/>
      <c r="N233" s="7"/>
    </row>
    <row r="234" spans="2:14">
      <c r="B234" s="19"/>
      <c r="C234" s="19"/>
      <c r="D234" s="7" t="s">
        <v>70</v>
      </c>
      <c r="E234" s="17" t="s">
        <v>121</v>
      </c>
      <c r="F234" s="17" t="s">
        <v>152</v>
      </c>
      <c r="G234" s="7"/>
      <c r="H234" s="7"/>
      <c r="I234" s="7">
        <f t="shared" si="3"/>
        <v>0</v>
      </c>
      <c r="J234" s="7"/>
      <c r="K234" s="6"/>
      <c r="L234" s="6"/>
      <c r="M234" s="18"/>
      <c r="N234" s="7"/>
    </row>
    <row r="235" spans="2:14">
      <c r="B235" s="19"/>
      <c r="C235" s="19"/>
      <c r="D235" s="7" t="s">
        <v>70</v>
      </c>
      <c r="E235" s="17" t="s">
        <v>121</v>
      </c>
      <c r="F235" s="17" t="s">
        <v>153</v>
      </c>
      <c r="G235" s="7"/>
      <c r="H235" s="7"/>
      <c r="I235" s="7">
        <f t="shared" si="3"/>
        <v>0</v>
      </c>
      <c r="J235" s="7"/>
      <c r="K235" s="6"/>
      <c r="L235" s="6"/>
      <c r="M235" s="18"/>
      <c r="N235" s="7"/>
    </row>
    <row r="236" spans="2:14">
      <c r="B236" s="19"/>
      <c r="C236" s="19"/>
      <c r="D236" s="7" t="s">
        <v>70</v>
      </c>
      <c r="E236" s="17" t="s">
        <v>121</v>
      </c>
      <c r="F236" s="17" t="s">
        <v>154</v>
      </c>
      <c r="G236" s="7"/>
      <c r="H236" s="7"/>
      <c r="I236" s="7">
        <f t="shared" si="3"/>
        <v>0</v>
      </c>
      <c r="J236" s="7"/>
      <c r="K236" s="6"/>
      <c r="L236" s="6"/>
      <c r="M236" s="18"/>
      <c r="N236" s="7"/>
    </row>
    <row r="237" spans="2:14">
      <c r="B237" s="19"/>
      <c r="C237" s="19"/>
      <c r="D237" s="7" t="s">
        <v>70</v>
      </c>
      <c r="E237" s="17" t="s">
        <v>121</v>
      </c>
      <c r="F237" s="17" t="s">
        <v>155</v>
      </c>
      <c r="G237" s="7"/>
      <c r="H237" s="7"/>
      <c r="I237" s="7">
        <f t="shared" si="3"/>
        <v>0</v>
      </c>
      <c r="J237" s="7"/>
      <c r="K237" s="6"/>
      <c r="L237" s="6"/>
      <c r="M237" s="18"/>
      <c r="N237" s="7"/>
    </row>
    <row r="238" spans="2:14">
      <c r="B238" s="19"/>
      <c r="C238" s="19"/>
      <c r="D238" s="7" t="s">
        <v>70</v>
      </c>
      <c r="E238" s="17" t="s">
        <v>121</v>
      </c>
      <c r="F238" s="17" t="s">
        <v>157</v>
      </c>
      <c r="G238" s="7"/>
      <c r="H238" s="7"/>
      <c r="I238" s="7">
        <f t="shared" si="3"/>
        <v>0</v>
      </c>
      <c r="J238" s="7"/>
      <c r="K238" s="6"/>
      <c r="L238" s="6"/>
      <c r="M238" s="18"/>
      <c r="N238" s="7"/>
    </row>
    <row r="239" spans="2:14">
      <c r="B239" s="19"/>
      <c r="C239" s="19"/>
      <c r="D239" s="7" t="s">
        <v>70</v>
      </c>
      <c r="E239" s="17" t="s">
        <v>121</v>
      </c>
      <c r="F239" s="17" t="s">
        <v>159</v>
      </c>
      <c r="G239" s="7"/>
      <c r="H239" s="7"/>
      <c r="I239" s="7">
        <f t="shared" si="3"/>
        <v>0</v>
      </c>
      <c r="J239" s="7"/>
      <c r="K239" s="6"/>
      <c r="L239" s="6"/>
      <c r="M239" s="18"/>
      <c r="N239" s="7"/>
    </row>
    <row r="240" spans="2:14">
      <c r="B240" s="19"/>
      <c r="C240" s="19"/>
      <c r="D240" s="7" t="s">
        <v>70</v>
      </c>
      <c r="E240" s="17" t="s">
        <v>121</v>
      </c>
      <c r="F240" s="17" t="s">
        <v>160</v>
      </c>
      <c r="G240" s="7"/>
      <c r="H240" s="7"/>
      <c r="I240" s="7">
        <f t="shared" si="3"/>
        <v>0</v>
      </c>
      <c r="J240" s="7"/>
      <c r="K240" s="6"/>
      <c r="L240" s="6"/>
      <c r="M240" s="18"/>
      <c r="N240" s="7"/>
    </row>
    <row r="241" spans="2:14">
      <c r="B241" s="19"/>
      <c r="C241" s="19"/>
      <c r="D241" s="7" t="s">
        <v>70</v>
      </c>
      <c r="E241" s="17" t="s">
        <v>121</v>
      </c>
      <c r="F241" s="17" t="s">
        <v>161</v>
      </c>
      <c r="G241" s="7"/>
      <c r="H241" s="7"/>
      <c r="I241" s="7">
        <f t="shared" si="3"/>
        <v>0</v>
      </c>
      <c r="J241" s="7"/>
      <c r="K241" s="6"/>
      <c r="L241" s="6"/>
      <c r="M241" s="18"/>
      <c r="N241" s="7"/>
    </row>
    <row r="242" spans="2:14">
      <c r="B242" s="19"/>
      <c r="C242" s="19"/>
      <c r="D242" s="7" t="s">
        <v>70</v>
      </c>
      <c r="E242" s="17" t="s">
        <v>121</v>
      </c>
      <c r="F242" s="17" t="s">
        <v>163</v>
      </c>
      <c r="G242" s="7"/>
      <c r="H242" s="7"/>
      <c r="I242" s="7">
        <f t="shared" si="3"/>
        <v>0</v>
      </c>
      <c r="J242" s="7"/>
      <c r="K242" s="6"/>
      <c r="L242" s="6"/>
      <c r="M242" s="18"/>
      <c r="N242" s="7"/>
    </row>
    <row r="243" spans="2:14">
      <c r="B243" s="19"/>
      <c r="C243" s="19"/>
      <c r="D243" s="7" t="s">
        <v>70</v>
      </c>
      <c r="E243" s="17" t="s">
        <v>121</v>
      </c>
      <c r="F243" s="17" t="s">
        <v>164</v>
      </c>
      <c r="G243" s="7"/>
      <c r="H243" s="7"/>
      <c r="I243" s="7">
        <f t="shared" si="3"/>
        <v>0</v>
      </c>
      <c r="J243" s="7"/>
      <c r="K243" s="6"/>
      <c r="L243" s="6"/>
      <c r="M243" s="18"/>
      <c r="N243" s="7"/>
    </row>
    <row r="244" spans="2:14">
      <c r="B244" s="19"/>
      <c r="C244" s="19"/>
      <c r="D244" s="7" t="s">
        <v>70</v>
      </c>
      <c r="E244" s="17" t="s">
        <v>121</v>
      </c>
      <c r="F244" s="17" t="s">
        <v>165</v>
      </c>
      <c r="G244" s="7"/>
      <c r="H244" s="7"/>
      <c r="I244" s="7">
        <f t="shared" si="3"/>
        <v>0</v>
      </c>
      <c r="J244" s="7"/>
      <c r="K244" s="6"/>
      <c r="L244" s="6"/>
      <c r="M244" s="18"/>
      <c r="N244" s="7"/>
    </row>
    <row r="245" spans="2:14">
      <c r="B245" s="19"/>
      <c r="C245" s="19"/>
      <c r="D245" s="7" t="s">
        <v>70</v>
      </c>
      <c r="E245" s="17" t="s">
        <v>121</v>
      </c>
      <c r="F245" s="17" t="s">
        <v>166</v>
      </c>
      <c r="G245" s="7"/>
      <c r="H245" s="7"/>
      <c r="I245" s="7">
        <f t="shared" si="3"/>
        <v>0</v>
      </c>
      <c r="J245" s="7"/>
      <c r="K245" s="6"/>
      <c r="L245" s="6"/>
      <c r="M245" s="18"/>
      <c r="N245" s="7"/>
    </row>
    <row r="246" spans="2:14">
      <c r="B246" s="19"/>
      <c r="C246" s="19"/>
      <c r="D246" s="7" t="s">
        <v>70</v>
      </c>
      <c r="E246" s="17" t="s">
        <v>121</v>
      </c>
      <c r="F246" s="17" t="s">
        <v>167</v>
      </c>
      <c r="G246" s="7"/>
      <c r="H246" s="7"/>
      <c r="I246" s="7">
        <f t="shared" si="3"/>
        <v>0</v>
      </c>
      <c r="J246" s="7"/>
      <c r="K246" s="6"/>
      <c r="L246" s="6"/>
      <c r="M246" s="18"/>
      <c r="N246" s="7"/>
    </row>
    <row r="247" spans="2:14">
      <c r="B247" s="19"/>
      <c r="C247" s="19"/>
      <c r="D247" s="7" t="s">
        <v>70</v>
      </c>
      <c r="E247" s="17" t="s">
        <v>121</v>
      </c>
      <c r="F247" s="17" t="s">
        <v>168</v>
      </c>
      <c r="G247" s="7"/>
      <c r="H247" s="7"/>
      <c r="I247" s="7">
        <f t="shared" si="3"/>
        <v>0</v>
      </c>
      <c r="J247" s="7"/>
      <c r="K247" s="6"/>
      <c r="L247" s="6"/>
      <c r="M247" s="18"/>
      <c r="N247" s="7"/>
    </row>
    <row r="248" spans="2:14">
      <c r="B248" s="19"/>
      <c r="C248" s="19"/>
      <c r="D248" s="7" t="s">
        <v>70</v>
      </c>
      <c r="E248" s="17" t="s">
        <v>121</v>
      </c>
      <c r="F248" s="17" t="s">
        <v>169</v>
      </c>
      <c r="G248" s="7"/>
      <c r="H248" s="7"/>
      <c r="I248" s="7">
        <f t="shared" si="3"/>
        <v>0</v>
      </c>
      <c r="J248" s="7"/>
      <c r="K248" s="6"/>
      <c r="L248" s="6"/>
      <c r="M248" s="18"/>
      <c r="N248" s="7"/>
    </row>
    <row r="249" spans="2:14">
      <c r="B249" s="19"/>
      <c r="C249" s="19"/>
      <c r="D249" s="7" t="s">
        <v>70</v>
      </c>
      <c r="E249" s="17" t="s">
        <v>121</v>
      </c>
      <c r="F249" s="17" t="s">
        <v>170</v>
      </c>
      <c r="G249" s="7"/>
      <c r="H249" s="7"/>
      <c r="I249" s="7">
        <f t="shared" si="3"/>
        <v>0</v>
      </c>
      <c r="J249" s="7"/>
      <c r="K249" s="6"/>
      <c r="L249" s="6"/>
      <c r="M249" s="18"/>
      <c r="N249" s="7"/>
    </row>
    <row r="250" spans="2:14">
      <c r="B250" s="19"/>
      <c r="C250" s="19"/>
      <c r="D250" s="7" t="s">
        <v>70</v>
      </c>
      <c r="E250" s="17" t="s">
        <v>121</v>
      </c>
      <c r="F250" s="17" t="s">
        <v>171</v>
      </c>
      <c r="G250" s="7"/>
      <c r="H250" s="7"/>
      <c r="I250" s="7">
        <f t="shared" si="3"/>
        <v>0</v>
      </c>
      <c r="J250" s="7"/>
      <c r="K250" s="6"/>
      <c r="L250" s="6"/>
      <c r="M250" s="18"/>
      <c r="N250" s="7"/>
    </row>
    <row r="251" spans="2:14">
      <c r="B251" s="19"/>
      <c r="C251" s="19"/>
      <c r="D251" s="7" t="s">
        <v>70</v>
      </c>
      <c r="E251" s="17" t="s">
        <v>121</v>
      </c>
      <c r="F251" s="17" t="s">
        <v>174</v>
      </c>
      <c r="G251" s="7"/>
      <c r="H251" s="7"/>
      <c r="I251" s="7">
        <f t="shared" si="3"/>
        <v>0</v>
      </c>
      <c r="J251" s="7"/>
      <c r="K251" s="6"/>
      <c r="L251" s="6"/>
      <c r="M251" s="18"/>
      <c r="N251" s="7"/>
    </row>
    <row r="252" spans="2:14">
      <c r="B252" s="19"/>
      <c r="C252" s="19"/>
      <c r="D252" s="7" t="s">
        <v>70</v>
      </c>
      <c r="E252" s="17" t="s">
        <v>121</v>
      </c>
      <c r="F252" s="17" t="s">
        <v>175</v>
      </c>
      <c r="G252" s="7"/>
      <c r="H252" s="7"/>
      <c r="I252" s="7">
        <f t="shared" si="3"/>
        <v>0</v>
      </c>
      <c r="J252" s="7"/>
      <c r="K252" s="6"/>
      <c r="L252" s="6"/>
      <c r="M252" s="18"/>
      <c r="N252" s="7"/>
    </row>
    <row r="253" spans="2:14">
      <c r="B253" s="19"/>
      <c r="C253" s="19"/>
      <c r="D253" s="7" t="s">
        <v>70</v>
      </c>
      <c r="E253" s="17" t="s">
        <v>121</v>
      </c>
      <c r="F253" s="17" t="s">
        <v>176</v>
      </c>
      <c r="G253" s="7"/>
      <c r="H253" s="7"/>
      <c r="I253" s="7">
        <f t="shared" si="3"/>
        <v>0</v>
      </c>
      <c r="J253" s="7"/>
      <c r="K253" s="6"/>
      <c r="L253" s="6"/>
      <c r="M253" s="18"/>
      <c r="N253" s="7"/>
    </row>
    <row r="254" spans="2:14">
      <c r="B254" s="19"/>
      <c r="C254" s="19"/>
      <c r="D254" s="7" t="s">
        <v>70</v>
      </c>
      <c r="E254" s="17" t="s">
        <v>121</v>
      </c>
      <c r="F254" s="17" t="s">
        <v>177</v>
      </c>
      <c r="G254" s="7"/>
      <c r="H254" s="7"/>
      <c r="I254" s="7">
        <f t="shared" si="3"/>
        <v>0</v>
      </c>
      <c r="J254" s="7"/>
      <c r="K254" s="6"/>
      <c r="L254" s="6"/>
      <c r="M254" s="18"/>
      <c r="N254" s="7"/>
    </row>
    <row r="255" spans="2:14">
      <c r="B255" s="19"/>
      <c r="C255" s="19"/>
      <c r="D255" s="7" t="s">
        <v>70</v>
      </c>
      <c r="E255" s="17" t="s">
        <v>121</v>
      </c>
      <c r="F255" s="17" t="s">
        <v>178</v>
      </c>
      <c r="G255" s="7"/>
      <c r="H255" s="7"/>
      <c r="I255" s="7">
        <f t="shared" si="3"/>
        <v>0</v>
      </c>
      <c r="J255" s="7"/>
      <c r="K255" s="6"/>
      <c r="L255" s="6"/>
      <c r="M255" s="18"/>
      <c r="N255" s="7"/>
    </row>
    <row r="256" spans="2:14">
      <c r="B256" s="19"/>
      <c r="C256" s="19"/>
      <c r="D256" s="7" t="s">
        <v>70</v>
      </c>
      <c r="E256" s="17" t="s">
        <v>121</v>
      </c>
      <c r="F256" s="17" t="s">
        <v>179</v>
      </c>
      <c r="G256" s="7"/>
      <c r="H256" s="7"/>
      <c r="I256" s="7">
        <f t="shared" si="3"/>
        <v>0</v>
      </c>
      <c r="J256" s="7"/>
      <c r="K256" s="6"/>
      <c r="L256" s="6"/>
      <c r="M256" s="18"/>
      <c r="N256" s="7"/>
    </row>
    <row r="257" spans="2:14">
      <c r="B257" s="19"/>
      <c r="C257" s="19"/>
      <c r="D257" s="7" t="s">
        <v>70</v>
      </c>
      <c r="E257" s="17" t="s">
        <v>121</v>
      </c>
      <c r="F257" s="17" t="s">
        <v>182</v>
      </c>
      <c r="G257" s="7"/>
      <c r="H257" s="7"/>
      <c r="I257" s="7">
        <f t="shared" si="3"/>
        <v>0</v>
      </c>
      <c r="J257" s="7"/>
      <c r="K257" s="6"/>
      <c r="L257" s="6"/>
      <c r="M257" s="18"/>
      <c r="N257" s="7"/>
    </row>
    <row r="258" spans="2:14">
      <c r="B258" s="19"/>
      <c r="C258" s="19"/>
      <c r="D258" s="7" t="s">
        <v>70</v>
      </c>
      <c r="E258" s="17" t="s">
        <v>121</v>
      </c>
      <c r="F258" s="17" t="s">
        <v>183</v>
      </c>
      <c r="G258" s="7"/>
      <c r="H258" s="7"/>
      <c r="I258" s="7">
        <f t="shared" si="3"/>
        <v>0</v>
      </c>
      <c r="J258" s="7"/>
      <c r="K258" s="6"/>
      <c r="L258" s="6"/>
      <c r="M258" s="18"/>
      <c r="N258" s="7"/>
    </row>
    <row r="259" spans="2:14">
      <c r="B259" s="19"/>
      <c r="C259" s="19"/>
      <c r="D259" s="7" t="s">
        <v>70</v>
      </c>
      <c r="E259" s="17" t="s">
        <v>121</v>
      </c>
      <c r="F259" s="17" t="s">
        <v>184</v>
      </c>
      <c r="G259" s="7"/>
      <c r="H259" s="7"/>
      <c r="I259" s="7">
        <f t="shared" si="3"/>
        <v>0</v>
      </c>
      <c r="J259" s="7"/>
      <c r="K259" s="6"/>
      <c r="L259" s="6"/>
      <c r="M259" s="18"/>
      <c r="N259" s="7"/>
    </row>
    <row r="260" spans="2:14">
      <c r="B260" s="19"/>
      <c r="C260" s="19"/>
      <c r="D260" s="7" t="s">
        <v>70</v>
      </c>
      <c r="E260" s="17" t="s">
        <v>121</v>
      </c>
      <c r="F260" s="17" t="s">
        <v>185</v>
      </c>
      <c r="G260" s="7"/>
      <c r="H260" s="7"/>
      <c r="I260" s="7">
        <f t="shared" si="3"/>
        <v>0</v>
      </c>
      <c r="J260" s="7"/>
      <c r="K260" s="6"/>
      <c r="L260" s="6"/>
      <c r="M260" s="18"/>
      <c r="N260" s="7"/>
    </row>
    <row r="261" spans="2:14">
      <c r="B261" s="19"/>
      <c r="C261" s="19"/>
      <c r="D261" s="7" t="s">
        <v>70</v>
      </c>
      <c r="E261" s="17" t="s">
        <v>121</v>
      </c>
      <c r="F261" s="17" t="s">
        <v>186</v>
      </c>
      <c r="G261" s="7"/>
      <c r="H261" s="7"/>
      <c r="I261" s="7">
        <f t="shared" si="3"/>
        <v>0</v>
      </c>
      <c r="J261" s="7"/>
      <c r="K261" s="6"/>
      <c r="L261" s="6"/>
      <c r="M261" s="18"/>
      <c r="N261" s="7"/>
    </row>
    <row r="262" spans="2:14">
      <c r="B262" s="19"/>
      <c r="C262" s="19"/>
      <c r="D262" s="7" t="s">
        <v>70</v>
      </c>
      <c r="E262" s="17" t="s">
        <v>121</v>
      </c>
      <c r="F262" s="17" t="s">
        <v>187</v>
      </c>
      <c r="G262" s="7"/>
      <c r="H262" s="7"/>
      <c r="I262" s="7">
        <f t="shared" si="3"/>
        <v>0</v>
      </c>
      <c r="J262" s="7"/>
      <c r="K262" s="6"/>
      <c r="L262" s="6"/>
      <c r="M262" s="18"/>
      <c r="N262" s="7"/>
    </row>
    <row r="263" spans="2:14">
      <c r="B263" s="19"/>
      <c r="C263" s="19"/>
      <c r="D263" s="7" t="s">
        <v>70</v>
      </c>
      <c r="E263" s="17" t="s">
        <v>121</v>
      </c>
      <c r="F263" s="17" t="s">
        <v>188</v>
      </c>
      <c r="G263" s="7"/>
      <c r="H263" s="7"/>
      <c r="I263" s="7">
        <f t="shared" ref="I263:I306" si="4">G263*H263</f>
        <v>0</v>
      </c>
      <c r="J263" s="7"/>
      <c r="K263" s="6"/>
      <c r="L263" s="6"/>
      <c r="M263" s="18"/>
      <c r="N263" s="7"/>
    </row>
    <row r="264" spans="2:14">
      <c r="B264" s="19"/>
      <c r="C264" s="19"/>
      <c r="D264" s="7" t="s">
        <v>70</v>
      </c>
      <c r="E264" s="17" t="s">
        <v>121</v>
      </c>
      <c r="F264" s="17" t="s">
        <v>189</v>
      </c>
      <c r="G264" s="7"/>
      <c r="H264" s="7"/>
      <c r="I264" s="7">
        <f t="shared" si="4"/>
        <v>0</v>
      </c>
      <c r="J264" s="7"/>
      <c r="K264" s="6"/>
      <c r="L264" s="6"/>
      <c r="M264" s="18"/>
      <c r="N264" s="7"/>
    </row>
    <row r="265" spans="2:14">
      <c r="B265" s="19"/>
      <c r="C265" s="19"/>
      <c r="D265" s="7" t="s">
        <v>70</v>
      </c>
      <c r="E265" s="17" t="s">
        <v>121</v>
      </c>
      <c r="F265" s="17" t="s">
        <v>190</v>
      </c>
      <c r="G265" s="7"/>
      <c r="H265" s="7"/>
      <c r="I265" s="7">
        <f t="shared" si="4"/>
        <v>0</v>
      </c>
      <c r="J265" s="7"/>
      <c r="K265" s="6"/>
      <c r="L265" s="6"/>
      <c r="M265" s="18"/>
      <c r="N265" s="7"/>
    </row>
    <row r="266" spans="2:14">
      <c r="B266" s="19"/>
      <c r="C266" s="19"/>
      <c r="D266" s="7" t="s">
        <v>70</v>
      </c>
      <c r="E266" s="17" t="s">
        <v>121</v>
      </c>
      <c r="F266" s="17" t="s">
        <v>191</v>
      </c>
      <c r="G266" s="7"/>
      <c r="H266" s="7"/>
      <c r="I266" s="7">
        <f t="shared" si="4"/>
        <v>0</v>
      </c>
      <c r="J266" s="7"/>
      <c r="K266" s="6"/>
      <c r="L266" s="6"/>
      <c r="M266" s="18"/>
      <c r="N266" s="7"/>
    </row>
    <row r="267" spans="2:14">
      <c r="B267" s="19"/>
      <c r="C267" s="19"/>
      <c r="D267" s="7" t="s">
        <v>70</v>
      </c>
      <c r="E267" s="17" t="s">
        <v>121</v>
      </c>
      <c r="F267" s="17" t="s">
        <v>192</v>
      </c>
      <c r="G267" s="7"/>
      <c r="H267" s="7"/>
      <c r="I267" s="7">
        <f t="shared" si="4"/>
        <v>0</v>
      </c>
      <c r="J267" s="7"/>
      <c r="K267" s="6"/>
      <c r="L267" s="6"/>
      <c r="M267" s="18"/>
      <c r="N267" s="7"/>
    </row>
    <row r="268" spans="2:14">
      <c r="B268" s="19"/>
      <c r="C268" s="19"/>
      <c r="D268" s="7" t="s">
        <v>70</v>
      </c>
      <c r="E268" s="17" t="s">
        <v>121</v>
      </c>
      <c r="F268" s="17" t="s">
        <v>193</v>
      </c>
      <c r="G268" s="7"/>
      <c r="H268" s="7"/>
      <c r="I268" s="7">
        <f t="shared" si="4"/>
        <v>0</v>
      </c>
      <c r="J268" s="7"/>
      <c r="K268" s="6"/>
      <c r="L268" s="6"/>
      <c r="M268" s="18"/>
      <c r="N268" s="7"/>
    </row>
    <row r="269" spans="2:14">
      <c r="B269" s="19"/>
      <c r="C269" s="19"/>
      <c r="D269" s="7" t="s">
        <v>70</v>
      </c>
      <c r="E269" s="17" t="s">
        <v>121</v>
      </c>
      <c r="F269" s="17" t="s">
        <v>194</v>
      </c>
      <c r="G269" s="7"/>
      <c r="H269" s="7"/>
      <c r="I269" s="7">
        <f t="shared" si="4"/>
        <v>0</v>
      </c>
      <c r="J269" s="7"/>
      <c r="K269" s="6"/>
      <c r="L269" s="6"/>
      <c r="M269" s="18"/>
      <c r="N269" s="7"/>
    </row>
    <row r="270" spans="2:14">
      <c r="B270" s="19"/>
      <c r="C270" s="19"/>
      <c r="D270" s="7" t="s">
        <v>70</v>
      </c>
      <c r="E270" s="17" t="s">
        <v>121</v>
      </c>
      <c r="F270" s="17" t="s">
        <v>195</v>
      </c>
      <c r="G270" s="7"/>
      <c r="H270" s="7"/>
      <c r="I270" s="7">
        <f t="shared" si="4"/>
        <v>0</v>
      </c>
      <c r="J270" s="7"/>
      <c r="K270" s="6"/>
      <c r="L270" s="6"/>
      <c r="M270" s="18"/>
      <c r="N270" s="7"/>
    </row>
    <row r="271" spans="2:14">
      <c r="B271" s="19"/>
      <c r="C271" s="19"/>
      <c r="D271" s="7" t="s">
        <v>70</v>
      </c>
      <c r="E271" s="17" t="s">
        <v>121</v>
      </c>
      <c r="F271" s="17" t="s">
        <v>196</v>
      </c>
      <c r="G271" s="7"/>
      <c r="H271" s="7"/>
      <c r="I271" s="7">
        <f t="shared" si="4"/>
        <v>0</v>
      </c>
      <c r="J271" s="7"/>
      <c r="K271" s="6"/>
      <c r="L271" s="6"/>
      <c r="M271" s="18"/>
      <c r="N271" s="7"/>
    </row>
    <row r="272" spans="2:14">
      <c r="B272" s="19"/>
      <c r="C272" s="19"/>
      <c r="D272" s="7" t="s">
        <v>70</v>
      </c>
      <c r="E272" s="17" t="s">
        <v>121</v>
      </c>
      <c r="F272" s="17" t="s">
        <v>198</v>
      </c>
      <c r="G272" s="7"/>
      <c r="H272" s="7"/>
      <c r="I272" s="7">
        <f t="shared" si="4"/>
        <v>0</v>
      </c>
      <c r="J272" s="7"/>
      <c r="K272" s="6"/>
      <c r="L272" s="6"/>
      <c r="M272" s="18"/>
      <c r="N272" s="7"/>
    </row>
    <row r="273" spans="2:14">
      <c r="B273" s="19"/>
      <c r="C273" s="19"/>
      <c r="D273" s="7" t="s">
        <v>70</v>
      </c>
      <c r="E273" s="17" t="s">
        <v>121</v>
      </c>
      <c r="F273" s="17" t="s">
        <v>200</v>
      </c>
      <c r="G273" s="7"/>
      <c r="H273" s="7"/>
      <c r="I273" s="7">
        <f t="shared" si="4"/>
        <v>0</v>
      </c>
      <c r="J273" s="7"/>
      <c r="K273" s="6"/>
      <c r="L273" s="6"/>
      <c r="M273" s="18"/>
      <c r="N273" s="7"/>
    </row>
    <row r="274" spans="2:14">
      <c r="B274" s="19"/>
      <c r="C274" s="19"/>
      <c r="D274" s="7" t="s">
        <v>70</v>
      </c>
      <c r="E274" s="17" t="s">
        <v>121</v>
      </c>
      <c r="F274" s="17" t="s">
        <v>201</v>
      </c>
      <c r="G274" s="7"/>
      <c r="H274" s="7"/>
      <c r="I274" s="7">
        <f t="shared" si="4"/>
        <v>0</v>
      </c>
      <c r="J274" s="7"/>
      <c r="K274" s="6"/>
      <c r="L274" s="6"/>
      <c r="M274" s="18"/>
      <c r="N274" s="7"/>
    </row>
    <row r="275" spans="2:14">
      <c r="B275" s="19"/>
      <c r="C275" s="19"/>
      <c r="D275" s="7" t="s">
        <v>70</v>
      </c>
      <c r="E275" s="17" t="s">
        <v>121</v>
      </c>
      <c r="F275" s="17" t="s">
        <v>203</v>
      </c>
      <c r="G275" s="7"/>
      <c r="H275" s="7"/>
      <c r="I275" s="7">
        <f t="shared" si="4"/>
        <v>0</v>
      </c>
      <c r="J275" s="7"/>
      <c r="K275" s="6"/>
      <c r="L275" s="6"/>
      <c r="M275" s="18"/>
      <c r="N275" s="7"/>
    </row>
    <row r="276" spans="2:14">
      <c r="B276" s="19"/>
      <c r="C276" s="19"/>
      <c r="D276" s="7" t="s">
        <v>70</v>
      </c>
      <c r="E276" s="17" t="s">
        <v>121</v>
      </c>
      <c r="F276" s="17" t="s">
        <v>204</v>
      </c>
      <c r="G276" s="7"/>
      <c r="H276" s="7"/>
      <c r="I276" s="7">
        <f t="shared" si="4"/>
        <v>0</v>
      </c>
      <c r="J276" s="7"/>
      <c r="K276" s="6"/>
      <c r="L276" s="6"/>
      <c r="M276" s="18"/>
      <c r="N276" s="7"/>
    </row>
    <row r="277" spans="2:14">
      <c r="B277" s="19"/>
      <c r="C277" s="19"/>
      <c r="D277" s="7" t="s">
        <v>70</v>
      </c>
      <c r="E277" s="17" t="s">
        <v>121</v>
      </c>
      <c r="F277" s="17" t="s">
        <v>205</v>
      </c>
      <c r="G277" s="7"/>
      <c r="H277" s="7"/>
      <c r="I277" s="7">
        <f t="shared" si="4"/>
        <v>0</v>
      </c>
      <c r="J277" s="7"/>
      <c r="K277" s="6"/>
      <c r="L277" s="6"/>
      <c r="M277" s="18"/>
      <c r="N277" s="7"/>
    </row>
    <row r="278" spans="2:14">
      <c r="B278" s="19"/>
      <c r="C278" s="19"/>
      <c r="D278" s="7" t="s">
        <v>70</v>
      </c>
      <c r="E278" s="17" t="s">
        <v>121</v>
      </c>
      <c r="F278" s="17" t="s">
        <v>206</v>
      </c>
      <c r="G278" s="7"/>
      <c r="H278" s="7"/>
      <c r="I278" s="7">
        <f t="shared" si="4"/>
        <v>0</v>
      </c>
      <c r="J278" s="7"/>
      <c r="K278" s="6"/>
      <c r="L278" s="6"/>
      <c r="M278" s="18"/>
      <c r="N278" s="7"/>
    </row>
    <row r="279" spans="2:14">
      <c r="B279" s="19"/>
      <c r="C279" s="19"/>
      <c r="D279" s="7" t="s">
        <v>70</v>
      </c>
      <c r="E279" s="17" t="s">
        <v>121</v>
      </c>
      <c r="F279" s="17" t="s">
        <v>207</v>
      </c>
      <c r="G279" s="7"/>
      <c r="H279" s="7"/>
      <c r="I279" s="7">
        <f t="shared" si="4"/>
        <v>0</v>
      </c>
      <c r="J279" s="7"/>
      <c r="K279" s="6"/>
      <c r="L279" s="6"/>
      <c r="M279" s="18"/>
      <c r="N279" s="7"/>
    </row>
    <row r="280" spans="2:14">
      <c r="B280" s="19"/>
      <c r="C280" s="19"/>
      <c r="D280" s="7" t="s">
        <v>70</v>
      </c>
      <c r="E280" s="17" t="s">
        <v>121</v>
      </c>
      <c r="F280" s="17" t="s">
        <v>208</v>
      </c>
      <c r="G280" s="7"/>
      <c r="H280" s="7"/>
      <c r="I280" s="7">
        <f t="shared" si="4"/>
        <v>0</v>
      </c>
      <c r="J280" s="7"/>
      <c r="K280" s="6"/>
      <c r="L280" s="6"/>
      <c r="M280" s="18"/>
      <c r="N280" s="7"/>
    </row>
    <row r="281" spans="2:14">
      <c r="B281" s="19"/>
      <c r="C281" s="19"/>
      <c r="D281" s="7" t="s">
        <v>70</v>
      </c>
      <c r="E281" s="17" t="s">
        <v>121</v>
      </c>
      <c r="F281" s="17" t="s">
        <v>210</v>
      </c>
      <c r="G281" s="7"/>
      <c r="H281" s="7"/>
      <c r="I281" s="7">
        <f t="shared" si="4"/>
        <v>0</v>
      </c>
      <c r="J281" s="7"/>
      <c r="K281" s="6"/>
      <c r="L281" s="6"/>
      <c r="M281" s="18"/>
      <c r="N281" s="7"/>
    </row>
    <row r="282" spans="2:14">
      <c r="B282" s="19"/>
      <c r="C282" s="19"/>
      <c r="D282" s="7" t="s">
        <v>70</v>
      </c>
      <c r="E282" s="17" t="s">
        <v>121</v>
      </c>
      <c r="F282" s="17" t="s">
        <v>211</v>
      </c>
      <c r="G282" s="7"/>
      <c r="H282" s="7"/>
      <c r="I282" s="7">
        <f t="shared" si="4"/>
        <v>0</v>
      </c>
      <c r="J282" s="7"/>
      <c r="K282" s="6"/>
      <c r="L282" s="6"/>
      <c r="M282" s="18"/>
      <c r="N282" s="7"/>
    </row>
    <row r="283" spans="2:14">
      <c r="B283" s="19"/>
      <c r="C283" s="19"/>
      <c r="D283" s="7" t="s">
        <v>70</v>
      </c>
      <c r="E283" s="17" t="s">
        <v>121</v>
      </c>
      <c r="F283" s="17" t="s">
        <v>212</v>
      </c>
      <c r="G283" s="7"/>
      <c r="H283" s="7"/>
      <c r="I283" s="7">
        <f t="shared" si="4"/>
        <v>0</v>
      </c>
      <c r="J283" s="7"/>
      <c r="K283" s="6"/>
      <c r="L283" s="6"/>
      <c r="M283" s="18"/>
      <c r="N283" s="7"/>
    </row>
    <row r="284" spans="2:14">
      <c r="B284" s="19"/>
      <c r="C284" s="19"/>
      <c r="D284" s="7" t="s">
        <v>70</v>
      </c>
      <c r="E284" s="17" t="s">
        <v>121</v>
      </c>
      <c r="F284" s="17" t="s">
        <v>213</v>
      </c>
      <c r="G284" s="7"/>
      <c r="H284" s="7"/>
      <c r="I284" s="7">
        <f t="shared" si="4"/>
        <v>0</v>
      </c>
      <c r="J284" s="7"/>
      <c r="K284" s="6"/>
      <c r="L284" s="6"/>
      <c r="M284" s="18"/>
      <c r="N284" s="7"/>
    </row>
    <row r="285" spans="2:14">
      <c r="B285" s="19"/>
      <c r="C285" s="19"/>
      <c r="D285" s="7" t="s">
        <v>70</v>
      </c>
      <c r="E285" s="17" t="s">
        <v>121</v>
      </c>
      <c r="F285" s="17" t="s">
        <v>214</v>
      </c>
      <c r="G285" s="7"/>
      <c r="H285" s="7"/>
      <c r="I285" s="7">
        <f t="shared" si="4"/>
        <v>0</v>
      </c>
      <c r="J285" s="7"/>
      <c r="K285" s="6"/>
      <c r="L285" s="6"/>
      <c r="M285" s="18"/>
      <c r="N285" s="7"/>
    </row>
    <row r="286" spans="2:14">
      <c r="B286" s="19"/>
      <c r="C286" s="19"/>
      <c r="D286" s="7" t="s">
        <v>70</v>
      </c>
      <c r="E286" s="17" t="s">
        <v>121</v>
      </c>
      <c r="F286" s="17" t="s">
        <v>215</v>
      </c>
      <c r="G286" s="7"/>
      <c r="H286" s="7"/>
      <c r="I286" s="7">
        <f t="shared" si="4"/>
        <v>0</v>
      </c>
      <c r="J286" s="7"/>
      <c r="K286" s="6"/>
      <c r="L286" s="6"/>
      <c r="M286" s="18"/>
      <c r="N286" s="7"/>
    </row>
    <row r="287" spans="2:14">
      <c r="B287" s="19"/>
      <c r="C287" s="19"/>
      <c r="D287" s="7" t="s">
        <v>70</v>
      </c>
      <c r="E287" s="17" t="s">
        <v>121</v>
      </c>
      <c r="F287" s="17" t="s">
        <v>216</v>
      </c>
      <c r="G287" s="7"/>
      <c r="H287" s="7"/>
      <c r="I287" s="7">
        <f t="shared" si="4"/>
        <v>0</v>
      </c>
      <c r="J287" s="7"/>
      <c r="K287" s="6"/>
      <c r="L287" s="6"/>
      <c r="M287" s="18"/>
      <c r="N287" s="7"/>
    </row>
    <row r="288" spans="2:14">
      <c r="B288" s="19"/>
      <c r="C288" s="19"/>
      <c r="D288" s="7" t="s">
        <v>70</v>
      </c>
      <c r="E288" s="17" t="s">
        <v>121</v>
      </c>
      <c r="F288" s="17" t="s">
        <v>217</v>
      </c>
      <c r="G288" s="7"/>
      <c r="H288" s="7"/>
      <c r="I288" s="7">
        <f t="shared" si="4"/>
        <v>0</v>
      </c>
      <c r="J288" s="7"/>
      <c r="K288" s="6"/>
      <c r="L288" s="6"/>
      <c r="M288" s="18"/>
      <c r="N288" s="7"/>
    </row>
    <row r="289" spans="2:14">
      <c r="B289" s="19"/>
      <c r="C289" s="19"/>
      <c r="D289" s="7" t="s">
        <v>70</v>
      </c>
      <c r="E289" s="17" t="s">
        <v>121</v>
      </c>
      <c r="F289" s="17" t="s">
        <v>218</v>
      </c>
      <c r="G289" s="7"/>
      <c r="H289" s="7"/>
      <c r="I289" s="7">
        <f t="shared" si="4"/>
        <v>0</v>
      </c>
      <c r="J289" s="7"/>
      <c r="K289" s="6"/>
      <c r="L289" s="6"/>
      <c r="M289" s="18"/>
      <c r="N289" s="7"/>
    </row>
    <row r="290" spans="2:14">
      <c r="B290" s="19"/>
      <c r="C290" s="19"/>
      <c r="D290" s="7" t="s">
        <v>70</v>
      </c>
      <c r="E290" s="17" t="s">
        <v>121</v>
      </c>
      <c r="F290" s="17" t="s">
        <v>219</v>
      </c>
      <c r="G290" s="7"/>
      <c r="H290" s="7"/>
      <c r="I290" s="7">
        <f t="shared" si="4"/>
        <v>0</v>
      </c>
      <c r="J290" s="7"/>
      <c r="K290" s="6"/>
      <c r="L290" s="6"/>
      <c r="M290" s="18"/>
      <c r="N290" s="7"/>
    </row>
    <row r="291" spans="2:14">
      <c r="B291" s="19"/>
      <c r="C291" s="19"/>
      <c r="D291" s="7" t="s">
        <v>70</v>
      </c>
      <c r="E291" s="17" t="s">
        <v>121</v>
      </c>
      <c r="F291" s="17" t="s">
        <v>220</v>
      </c>
      <c r="G291" s="7"/>
      <c r="H291" s="7"/>
      <c r="I291" s="7">
        <f t="shared" si="4"/>
        <v>0</v>
      </c>
      <c r="J291" s="7"/>
      <c r="K291" s="6"/>
      <c r="L291" s="6"/>
      <c r="M291" s="18"/>
      <c r="N291" s="7"/>
    </row>
    <row r="292" spans="2:14">
      <c r="B292" s="19"/>
      <c r="C292" s="19"/>
      <c r="D292" s="7" t="s">
        <v>70</v>
      </c>
      <c r="E292" s="17" t="s">
        <v>121</v>
      </c>
      <c r="F292" s="17" t="s">
        <v>222</v>
      </c>
      <c r="G292" s="7"/>
      <c r="H292" s="7"/>
      <c r="I292" s="7">
        <f t="shared" si="4"/>
        <v>0</v>
      </c>
      <c r="J292" s="7"/>
      <c r="K292" s="6"/>
      <c r="L292" s="6"/>
      <c r="M292" s="18"/>
      <c r="N292" s="7"/>
    </row>
    <row r="293" spans="2:14">
      <c r="B293" s="19"/>
      <c r="C293" s="19"/>
      <c r="D293" s="7" t="s">
        <v>70</v>
      </c>
      <c r="E293" s="17" t="s">
        <v>121</v>
      </c>
      <c r="F293" s="17" t="s">
        <v>223</v>
      </c>
      <c r="G293" s="7"/>
      <c r="H293" s="7"/>
      <c r="I293" s="7">
        <f t="shared" si="4"/>
        <v>0</v>
      </c>
      <c r="J293" s="7"/>
      <c r="K293" s="6"/>
      <c r="L293" s="6"/>
      <c r="M293" s="18"/>
      <c r="N293" s="7"/>
    </row>
    <row r="294" spans="2:14">
      <c r="B294" s="19"/>
      <c r="C294" s="19"/>
      <c r="D294" s="7" t="s">
        <v>70</v>
      </c>
      <c r="E294" s="17" t="s">
        <v>121</v>
      </c>
      <c r="F294" s="17" t="s">
        <v>225</v>
      </c>
      <c r="G294" s="7"/>
      <c r="H294" s="7"/>
      <c r="I294" s="7">
        <f t="shared" si="4"/>
        <v>0</v>
      </c>
      <c r="J294" s="7"/>
      <c r="K294" s="6"/>
      <c r="L294" s="6"/>
      <c r="M294" s="18"/>
      <c r="N294" s="7"/>
    </row>
    <row r="295" spans="2:14">
      <c r="B295" s="19"/>
      <c r="C295" s="19"/>
      <c r="D295" s="7" t="s">
        <v>70</v>
      </c>
      <c r="E295" s="17" t="s">
        <v>121</v>
      </c>
      <c r="F295" s="17" t="s">
        <v>227</v>
      </c>
      <c r="G295" s="7"/>
      <c r="H295" s="7"/>
      <c r="I295" s="7">
        <f t="shared" si="4"/>
        <v>0</v>
      </c>
      <c r="J295" s="7"/>
      <c r="K295" s="6"/>
      <c r="L295" s="6"/>
      <c r="M295" s="18"/>
      <c r="N295" s="7"/>
    </row>
    <row r="296" spans="2:14">
      <c r="B296" s="19"/>
      <c r="C296" s="19"/>
      <c r="D296" s="7" t="s">
        <v>70</v>
      </c>
      <c r="E296" s="17" t="s">
        <v>121</v>
      </c>
      <c r="F296" s="17" t="s">
        <v>228</v>
      </c>
      <c r="G296" s="7"/>
      <c r="H296" s="7"/>
      <c r="I296" s="7">
        <f t="shared" si="4"/>
        <v>0</v>
      </c>
      <c r="J296" s="7"/>
      <c r="K296" s="6"/>
      <c r="L296" s="6"/>
      <c r="M296" s="18"/>
      <c r="N296" s="7"/>
    </row>
    <row r="297" spans="2:14">
      <c r="B297" s="19"/>
      <c r="C297" s="19"/>
      <c r="D297" s="7" t="s">
        <v>70</v>
      </c>
      <c r="E297" s="17" t="s">
        <v>121</v>
      </c>
      <c r="F297" s="17" t="s">
        <v>229</v>
      </c>
      <c r="G297" s="7"/>
      <c r="H297" s="7"/>
      <c r="I297" s="7">
        <f t="shared" si="4"/>
        <v>0</v>
      </c>
      <c r="J297" s="7"/>
      <c r="K297" s="6"/>
      <c r="L297" s="6"/>
      <c r="M297" s="18"/>
      <c r="N297" s="7"/>
    </row>
    <row r="298" spans="2:14">
      <c r="B298" s="19"/>
      <c r="C298" s="19"/>
      <c r="D298" s="7" t="s">
        <v>70</v>
      </c>
      <c r="E298" s="17" t="s">
        <v>121</v>
      </c>
      <c r="F298" s="17" t="s">
        <v>230</v>
      </c>
      <c r="G298" s="7"/>
      <c r="H298" s="7"/>
      <c r="I298" s="7">
        <f t="shared" si="4"/>
        <v>0</v>
      </c>
      <c r="J298" s="7"/>
      <c r="K298" s="6"/>
      <c r="L298" s="6"/>
      <c r="M298" s="18"/>
      <c r="N298" s="7"/>
    </row>
    <row r="299" spans="2:14">
      <c r="B299" s="7"/>
      <c r="C299" s="7" t="s">
        <v>70</v>
      </c>
      <c r="D299" s="7" t="s">
        <v>70</v>
      </c>
      <c r="E299" s="17" t="s">
        <v>11</v>
      </c>
      <c r="F299" s="17" t="s">
        <v>20</v>
      </c>
      <c r="G299" s="7">
        <v>5</v>
      </c>
      <c r="H299" s="7">
        <v>3</v>
      </c>
      <c r="I299" s="7">
        <f t="shared" si="4"/>
        <v>15</v>
      </c>
      <c r="J299" s="7"/>
      <c r="K299" s="6" t="s">
        <v>239</v>
      </c>
      <c r="L299" s="6" t="s">
        <v>231</v>
      </c>
      <c r="M299" s="18" t="s">
        <v>246</v>
      </c>
      <c r="N299" s="7">
        <v>71</v>
      </c>
    </row>
    <row r="300" spans="2:14">
      <c r="B300" s="7"/>
      <c r="C300" s="7" t="s">
        <v>70</v>
      </c>
      <c r="D300" s="7" t="s">
        <v>70</v>
      </c>
      <c r="E300" s="17" t="s">
        <v>11</v>
      </c>
      <c r="F300" s="17" t="s">
        <v>57</v>
      </c>
      <c r="G300" s="7">
        <v>40</v>
      </c>
      <c r="H300" s="7">
        <v>5</v>
      </c>
      <c r="I300" s="7">
        <f t="shared" si="4"/>
        <v>200</v>
      </c>
      <c r="J300" s="7"/>
      <c r="K300" s="6" t="s">
        <v>253</v>
      </c>
      <c r="L300" s="6" t="s">
        <v>231</v>
      </c>
      <c r="M300" s="18" t="s">
        <v>291</v>
      </c>
      <c r="N300" s="7">
        <v>81</v>
      </c>
    </row>
    <row r="301" spans="2:14">
      <c r="B301" s="7"/>
      <c r="C301" s="7" t="s">
        <v>70</v>
      </c>
      <c r="D301" s="7" t="s">
        <v>70</v>
      </c>
      <c r="E301" s="17" t="s">
        <v>11</v>
      </c>
      <c r="F301" s="17" t="s">
        <v>58</v>
      </c>
      <c r="G301" s="7">
        <v>40</v>
      </c>
      <c r="H301" s="7">
        <v>5</v>
      </c>
      <c r="I301" s="7">
        <f t="shared" si="4"/>
        <v>200</v>
      </c>
      <c r="J301" s="7"/>
      <c r="K301" s="6" t="s">
        <v>253</v>
      </c>
      <c r="L301" s="6" t="s">
        <v>231</v>
      </c>
      <c r="M301" s="18" t="s">
        <v>292</v>
      </c>
      <c r="N301" s="7">
        <v>81</v>
      </c>
    </row>
    <row r="302" spans="2:14">
      <c r="B302" s="7"/>
      <c r="C302" s="7" t="s">
        <v>70</v>
      </c>
      <c r="D302" s="7" t="s">
        <v>70</v>
      </c>
      <c r="E302" s="17" t="s">
        <v>11</v>
      </c>
      <c r="F302" s="17" t="s">
        <v>59</v>
      </c>
      <c r="G302" s="7">
        <v>40</v>
      </c>
      <c r="H302" s="7">
        <v>5</v>
      </c>
      <c r="I302" s="7">
        <f t="shared" si="4"/>
        <v>200</v>
      </c>
      <c r="J302" s="7"/>
      <c r="K302" s="6" t="s">
        <v>253</v>
      </c>
      <c r="L302" s="6" t="s">
        <v>231</v>
      </c>
      <c r="M302" s="18" t="s">
        <v>293</v>
      </c>
      <c r="N302" s="7">
        <v>81</v>
      </c>
    </row>
    <row r="303" spans="2:14">
      <c r="B303" s="7"/>
      <c r="C303" s="7" t="s">
        <v>70</v>
      </c>
      <c r="D303" s="7" t="s">
        <v>70</v>
      </c>
      <c r="E303" s="17" t="s">
        <v>11</v>
      </c>
      <c r="F303" s="17" t="s">
        <v>60</v>
      </c>
      <c r="G303" s="7">
        <v>40</v>
      </c>
      <c r="H303" s="7">
        <v>5</v>
      </c>
      <c r="I303" s="7">
        <f t="shared" si="4"/>
        <v>200</v>
      </c>
      <c r="J303" s="7"/>
      <c r="K303" s="6" t="s">
        <v>253</v>
      </c>
      <c r="L303" s="6" t="s">
        <v>231</v>
      </c>
      <c r="M303" s="18" t="s">
        <v>294</v>
      </c>
      <c r="N303" s="7">
        <v>81</v>
      </c>
    </row>
    <row r="304" spans="2:14">
      <c r="B304" s="7"/>
      <c r="C304" s="7" t="s">
        <v>70</v>
      </c>
      <c r="D304" s="7" t="s">
        <v>70</v>
      </c>
      <c r="E304" s="17" t="s">
        <v>11</v>
      </c>
      <c r="F304" s="17" t="s">
        <v>62</v>
      </c>
      <c r="G304" s="7">
        <v>40</v>
      </c>
      <c r="H304" s="7">
        <v>5</v>
      </c>
      <c r="I304" s="7">
        <f t="shared" si="4"/>
        <v>200</v>
      </c>
      <c r="J304" s="7"/>
      <c r="K304" s="6" t="s">
        <v>253</v>
      </c>
      <c r="L304" s="6" t="s">
        <v>231</v>
      </c>
      <c r="M304" s="18" t="s">
        <v>296</v>
      </c>
      <c r="N304" s="7">
        <v>81</v>
      </c>
    </row>
    <row r="305" spans="2:14">
      <c r="B305" s="7"/>
      <c r="C305" s="7" t="s">
        <v>70</v>
      </c>
      <c r="D305" s="7" t="s">
        <v>70</v>
      </c>
      <c r="E305" s="17" t="s">
        <v>11</v>
      </c>
      <c r="F305" s="17" t="s">
        <v>63</v>
      </c>
      <c r="G305" s="7">
        <v>40</v>
      </c>
      <c r="H305" s="7">
        <v>5</v>
      </c>
      <c r="I305" s="7">
        <f t="shared" si="4"/>
        <v>200</v>
      </c>
      <c r="J305" s="7"/>
      <c r="K305" s="6" t="s">
        <v>253</v>
      </c>
      <c r="L305" s="6" t="s">
        <v>231</v>
      </c>
      <c r="M305" s="18" t="s">
        <v>297</v>
      </c>
      <c r="N305" s="7">
        <v>81</v>
      </c>
    </row>
    <row r="306" spans="2:14">
      <c r="B306" s="7"/>
      <c r="C306" s="7" t="s">
        <v>70</v>
      </c>
      <c r="D306" s="7" t="s">
        <v>70</v>
      </c>
      <c r="E306" s="17" t="s">
        <v>11</v>
      </c>
      <c r="F306" s="17" t="s">
        <v>64</v>
      </c>
      <c r="G306" s="7">
        <v>40</v>
      </c>
      <c r="H306" s="7">
        <v>5</v>
      </c>
      <c r="I306" s="7">
        <f t="shared" si="4"/>
        <v>200</v>
      </c>
      <c r="J306" s="7"/>
      <c r="K306" s="6" t="s">
        <v>253</v>
      </c>
      <c r="L306" s="6" t="s">
        <v>231</v>
      </c>
      <c r="M306" s="18" t="s">
        <v>298</v>
      </c>
      <c r="N306" s="7">
        <v>81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79"/>
  <sheetViews>
    <sheetView showGridLines="0" workbookViewId="0">
      <pane ySplit="8" topLeftCell="A50" activePane="bottomLeft" state="frozen"/>
      <selection pane="bottomLeft" activeCell="D77" sqref="D77"/>
    </sheetView>
  </sheetViews>
  <sheetFormatPr defaultRowHeight="15"/>
  <cols>
    <col min="1" max="1" width="2.85546875" customWidth="1"/>
    <col min="2" max="2" width="25.140625" bestFit="1" customWidth="1"/>
    <col min="3" max="3" width="4.85546875" bestFit="1" customWidth="1"/>
    <col min="4" max="4" width="10.42578125" bestFit="1" customWidth="1"/>
    <col min="5" max="5" width="18.5703125" bestFit="1" customWidth="1"/>
    <col min="6" max="6" width="10" customWidth="1"/>
    <col min="7" max="7" width="9" bestFit="1" customWidth="1"/>
    <col min="8" max="8" width="9.42578125" bestFit="1" customWidth="1"/>
    <col min="9" max="9" width="7.28515625" bestFit="1" customWidth="1"/>
    <col min="10" max="10" width="6.5703125" bestFit="1" customWidth="1"/>
    <col min="11" max="11" width="13.42578125" bestFit="1" customWidth="1"/>
    <col min="12" max="12" width="8.5703125" bestFit="1" customWidth="1"/>
    <col min="13" max="13" width="13.7109375" bestFit="1" customWidth="1"/>
    <col min="14" max="14" width="9.7109375" bestFit="1" customWidth="1"/>
    <col min="15" max="15" width="7.5703125" bestFit="1" customWidth="1"/>
    <col min="16" max="16" width="6.85546875" bestFit="1" customWidth="1"/>
    <col min="17" max="17" width="6.140625" bestFit="1" customWidth="1"/>
    <col min="18" max="19" width="5.28515625" bestFit="1" customWidth="1"/>
    <col min="20" max="20" width="32.28515625" bestFit="1" customWidth="1"/>
  </cols>
  <sheetData>
    <row r="2" spans="2:20">
      <c r="B2" s="470" t="s">
        <v>2176</v>
      </c>
    </row>
    <row r="3" spans="2:20">
      <c r="B3" s="14" t="s">
        <v>309</v>
      </c>
      <c r="C3" s="13">
        <v>230</v>
      </c>
    </row>
    <row r="4" spans="2:20">
      <c r="B4" s="14" t="s">
        <v>310</v>
      </c>
      <c r="C4" s="13">
        <v>50</v>
      </c>
    </row>
    <row r="5" spans="2:20">
      <c r="B5" s="14" t="s">
        <v>315</v>
      </c>
      <c r="C5" s="13">
        <v>50</v>
      </c>
    </row>
    <row r="7" spans="2:20" ht="25.5">
      <c r="B7" s="3" t="s">
        <v>303</v>
      </c>
      <c r="C7" s="3" t="s">
        <v>73</v>
      </c>
      <c r="D7" s="3" t="s">
        <v>332</v>
      </c>
      <c r="E7" s="11" t="s">
        <v>342</v>
      </c>
      <c r="F7" s="12" t="s">
        <v>390</v>
      </c>
      <c r="G7" s="12" t="s">
        <v>389</v>
      </c>
      <c r="H7" s="12" t="s">
        <v>388</v>
      </c>
      <c r="I7" s="12" t="s">
        <v>387</v>
      </c>
      <c r="J7" s="12" t="s">
        <v>380</v>
      </c>
      <c r="K7" s="12" t="s">
        <v>379</v>
      </c>
      <c r="L7" s="12" t="s">
        <v>386</v>
      </c>
      <c r="M7" s="12" t="s">
        <v>349</v>
      </c>
      <c r="N7" s="2" t="s">
        <v>331</v>
      </c>
      <c r="O7" s="2" t="s">
        <v>338</v>
      </c>
      <c r="P7" s="12" t="s">
        <v>335</v>
      </c>
      <c r="Q7" s="12" t="s">
        <v>336</v>
      </c>
      <c r="R7" s="12" t="s">
        <v>337</v>
      </c>
      <c r="S7" s="12" t="s">
        <v>339</v>
      </c>
      <c r="T7" s="2" t="s">
        <v>353</v>
      </c>
    </row>
    <row r="8" spans="2:20">
      <c r="B8" s="8" t="s">
        <v>419</v>
      </c>
      <c r="C8" s="8" t="s">
        <v>420</v>
      </c>
      <c r="D8" s="8" t="s">
        <v>421</v>
      </c>
      <c r="E8" s="8" t="s">
        <v>422</v>
      </c>
      <c r="F8" s="9" t="s">
        <v>423</v>
      </c>
      <c r="G8" s="9" t="s">
        <v>424</v>
      </c>
      <c r="H8" s="9" t="s">
        <v>425</v>
      </c>
      <c r="I8" s="9" t="s">
        <v>426</v>
      </c>
      <c r="J8" s="9" t="s">
        <v>427</v>
      </c>
      <c r="K8" s="9" t="s">
        <v>919</v>
      </c>
      <c r="L8" s="9" t="s">
        <v>920</v>
      </c>
      <c r="M8" s="9" t="s">
        <v>921</v>
      </c>
      <c r="N8" s="9" t="s">
        <v>417</v>
      </c>
      <c r="O8" s="10" t="s">
        <v>923</v>
      </c>
      <c r="P8" s="10" t="s">
        <v>924</v>
      </c>
      <c r="Q8" s="10" t="s">
        <v>925</v>
      </c>
      <c r="R8" s="10" t="s">
        <v>926</v>
      </c>
      <c r="S8" s="10" t="s">
        <v>927</v>
      </c>
      <c r="T8" s="10" t="s">
        <v>928</v>
      </c>
    </row>
    <row r="9" spans="2:20">
      <c r="B9" s="489" t="s">
        <v>316</v>
      </c>
      <c r="C9" s="262">
        <v>1</v>
      </c>
      <c r="D9" s="489" t="s">
        <v>309</v>
      </c>
      <c r="E9" s="489"/>
      <c r="F9" s="262">
        <v>6</v>
      </c>
      <c r="G9" s="262">
        <v>0</v>
      </c>
      <c r="H9" s="262">
        <v>0</v>
      </c>
      <c r="I9" s="49">
        <f t="shared" ref="I9:I40" si="0">F9+G9*H9/6</f>
        <v>6</v>
      </c>
      <c r="J9" s="262">
        <v>8</v>
      </c>
      <c r="K9" s="490">
        <f t="shared" ref="K9:K40" si="1">J9*(100%-(1%+INDEX($C$3:$C$5,MATCH(D9,$B$3:$B$5,0))/2000))</f>
        <v>7</v>
      </c>
      <c r="L9" s="491">
        <f t="shared" ref="L9:L40" si="2">I9/K9</f>
        <v>0.8571428571428571</v>
      </c>
      <c r="M9" s="262">
        <v>-200</v>
      </c>
      <c r="N9" s="271" t="s">
        <v>334</v>
      </c>
      <c r="O9" s="271">
        <v>200</v>
      </c>
      <c r="P9" s="271">
        <v>1.5</v>
      </c>
      <c r="Q9" s="271">
        <v>1.5</v>
      </c>
      <c r="R9" s="271">
        <v>1.5</v>
      </c>
      <c r="S9" s="271">
        <v>20</v>
      </c>
      <c r="T9" s="492" t="s">
        <v>359</v>
      </c>
    </row>
    <row r="10" spans="2:20">
      <c r="B10" s="489" t="s">
        <v>313</v>
      </c>
      <c r="C10" s="262">
        <v>1</v>
      </c>
      <c r="D10" s="489" t="s">
        <v>310</v>
      </c>
      <c r="E10" s="489"/>
      <c r="F10" s="262">
        <v>5</v>
      </c>
      <c r="G10" s="262">
        <v>1</v>
      </c>
      <c r="H10" s="262">
        <v>360</v>
      </c>
      <c r="I10" s="49">
        <f t="shared" si="0"/>
        <v>65</v>
      </c>
      <c r="J10" s="262">
        <v>10</v>
      </c>
      <c r="K10" s="490">
        <f t="shared" si="1"/>
        <v>9.65</v>
      </c>
      <c r="L10" s="491">
        <f t="shared" si="2"/>
        <v>6.7357512953367875</v>
      </c>
      <c r="M10" s="262">
        <v>0</v>
      </c>
      <c r="N10" s="271" t="s">
        <v>333</v>
      </c>
      <c r="O10" s="271">
        <v>200</v>
      </c>
      <c r="P10" s="271">
        <v>1.5</v>
      </c>
      <c r="Q10" s="271">
        <v>6</v>
      </c>
      <c r="R10" s="271">
        <v>1.5</v>
      </c>
      <c r="S10" s="271">
        <v>25</v>
      </c>
      <c r="T10" s="492"/>
    </row>
    <row r="11" spans="2:20">
      <c r="B11" s="489" t="s">
        <v>317</v>
      </c>
      <c r="C11" s="262">
        <v>3</v>
      </c>
      <c r="D11" s="489" t="s">
        <v>309</v>
      </c>
      <c r="E11" s="493"/>
      <c r="F11" s="262">
        <v>12</v>
      </c>
      <c r="G11" s="262">
        <v>0</v>
      </c>
      <c r="H11" s="262">
        <v>0</v>
      </c>
      <c r="I11" s="49">
        <f t="shared" si="0"/>
        <v>12</v>
      </c>
      <c r="J11" s="262">
        <v>13</v>
      </c>
      <c r="K11" s="490">
        <f t="shared" si="1"/>
        <v>11.375</v>
      </c>
      <c r="L11" s="491">
        <f t="shared" si="2"/>
        <v>1.054945054945055</v>
      </c>
      <c r="M11" s="262">
        <v>-200</v>
      </c>
      <c r="N11" s="271" t="s">
        <v>334</v>
      </c>
      <c r="O11" s="271">
        <v>200</v>
      </c>
      <c r="P11" s="271">
        <v>1.5</v>
      </c>
      <c r="Q11" s="271">
        <v>1.5</v>
      </c>
      <c r="R11" s="271">
        <v>1.5</v>
      </c>
      <c r="S11" s="271">
        <v>20</v>
      </c>
      <c r="T11" s="492" t="s">
        <v>359</v>
      </c>
    </row>
    <row r="12" spans="2:20">
      <c r="B12" s="489" t="s">
        <v>319</v>
      </c>
      <c r="C12" s="262">
        <v>4</v>
      </c>
      <c r="D12" s="489" t="s">
        <v>310</v>
      </c>
      <c r="E12" s="489"/>
      <c r="F12" s="262">
        <v>6</v>
      </c>
      <c r="G12" s="262">
        <v>10</v>
      </c>
      <c r="H12" s="262">
        <v>24</v>
      </c>
      <c r="I12" s="49">
        <f t="shared" si="0"/>
        <v>46</v>
      </c>
      <c r="J12" s="262">
        <v>18</v>
      </c>
      <c r="K12" s="490">
        <f t="shared" si="1"/>
        <v>17.37</v>
      </c>
      <c r="L12" s="491">
        <f t="shared" si="2"/>
        <v>2.648244099021301</v>
      </c>
      <c r="M12" s="262">
        <v>0</v>
      </c>
      <c r="N12" s="271" t="s">
        <v>311</v>
      </c>
      <c r="O12" s="271">
        <v>200</v>
      </c>
      <c r="P12" s="271">
        <v>2</v>
      </c>
      <c r="Q12" s="271">
        <v>1.5</v>
      </c>
      <c r="R12" s="271">
        <v>1.5</v>
      </c>
      <c r="S12" s="271">
        <v>25</v>
      </c>
      <c r="T12" s="492"/>
    </row>
    <row r="13" spans="2:20">
      <c r="B13" s="489" t="s">
        <v>318</v>
      </c>
      <c r="C13" s="262">
        <v>4</v>
      </c>
      <c r="D13" s="489" t="s">
        <v>309</v>
      </c>
      <c r="E13" s="494" t="s">
        <v>322</v>
      </c>
      <c r="F13" s="262">
        <v>0</v>
      </c>
      <c r="G13" s="262">
        <v>8</v>
      </c>
      <c r="H13" s="262">
        <v>48</v>
      </c>
      <c r="I13" s="49">
        <f t="shared" si="0"/>
        <v>64</v>
      </c>
      <c r="J13" s="262">
        <v>20</v>
      </c>
      <c r="K13" s="490">
        <f t="shared" si="1"/>
        <v>17.5</v>
      </c>
      <c r="L13" s="491">
        <f t="shared" si="2"/>
        <v>3.657142857142857</v>
      </c>
      <c r="M13" s="262">
        <v>0</v>
      </c>
      <c r="N13" s="271" t="s">
        <v>334</v>
      </c>
      <c r="O13" s="271">
        <v>200</v>
      </c>
      <c r="P13" s="271">
        <v>1.75</v>
      </c>
      <c r="Q13" s="271">
        <v>4</v>
      </c>
      <c r="R13" s="271">
        <v>1.5</v>
      </c>
      <c r="S13" s="271">
        <v>25</v>
      </c>
      <c r="T13" s="492" t="s">
        <v>371</v>
      </c>
    </row>
    <row r="14" spans="2:20">
      <c r="B14" s="489" t="s">
        <v>320</v>
      </c>
      <c r="C14" s="262">
        <v>6</v>
      </c>
      <c r="D14" s="489" t="s">
        <v>315</v>
      </c>
      <c r="E14" s="489"/>
      <c r="F14" s="262">
        <v>12</v>
      </c>
      <c r="G14" s="262">
        <v>0</v>
      </c>
      <c r="H14" s="262">
        <v>0</v>
      </c>
      <c r="I14" s="49">
        <f t="shared" si="0"/>
        <v>12</v>
      </c>
      <c r="J14" s="262">
        <v>5</v>
      </c>
      <c r="K14" s="490">
        <f t="shared" si="1"/>
        <v>4.8250000000000002</v>
      </c>
      <c r="L14" s="491">
        <f t="shared" si="2"/>
        <v>2.4870466321243523</v>
      </c>
      <c r="M14" s="262">
        <v>0</v>
      </c>
      <c r="N14" s="271" t="s">
        <v>334</v>
      </c>
      <c r="O14" s="271">
        <v>200</v>
      </c>
      <c r="P14" s="271">
        <v>1.5</v>
      </c>
      <c r="Q14" s="271">
        <v>1.5</v>
      </c>
      <c r="R14" s="271">
        <v>1.5</v>
      </c>
      <c r="S14" s="271">
        <v>25</v>
      </c>
      <c r="T14" s="492" t="s">
        <v>354</v>
      </c>
    </row>
    <row r="15" spans="2:20">
      <c r="B15" s="489" t="s">
        <v>321</v>
      </c>
      <c r="C15" s="262">
        <v>9</v>
      </c>
      <c r="D15" s="489" t="s">
        <v>309</v>
      </c>
      <c r="E15" s="489"/>
      <c r="F15" s="262">
        <v>0</v>
      </c>
      <c r="G15" s="262">
        <v>8</v>
      </c>
      <c r="H15" s="262">
        <v>54</v>
      </c>
      <c r="I15" s="49">
        <f t="shared" si="0"/>
        <v>72</v>
      </c>
      <c r="J15" s="262">
        <v>72</v>
      </c>
      <c r="K15" s="490">
        <f t="shared" si="1"/>
        <v>63</v>
      </c>
      <c r="L15" s="491">
        <f t="shared" si="2"/>
        <v>1.1428571428571428</v>
      </c>
      <c r="M15" s="262">
        <v>-200</v>
      </c>
      <c r="N15" s="271" t="s">
        <v>334</v>
      </c>
      <c r="O15" s="271">
        <v>200</v>
      </c>
      <c r="P15" s="271">
        <v>2.4</v>
      </c>
      <c r="Q15" s="271">
        <v>10</v>
      </c>
      <c r="R15" s="271">
        <v>1.5</v>
      </c>
      <c r="S15" s="271">
        <v>25</v>
      </c>
      <c r="T15" s="492" t="s">
        <v>359</v>
      </c>
    </row>
    <row r="16" spans="2:20">
      <c r="B16" s="489" t="s">
        <v>325</v>
      </c>
      <c r="C16" s="262">
        <v>10</v>
      </c>
      <c r="D16" s="489" t="s">
        <v>309</v>
      </c>
      <c r="E16" s="489"/>
      <c r="F16" s="262">
        <v>0</v>
      </c>
      <c r="G16" s="262">
        <v>43</v>
      </c>
      <c r="H16" s="262">
        <v>36</v>
      </c>
      <c r="I16" s="49">
        <f t="shared" si="0"/>
        <v>258</v>
      </c>
      <c r="J16" s="262">
        <v>88</v>
      </c>
      <c r="K16" s="490">
        <f t="shared" si="1"/>
        <v>77</v>
      </c>
      <c r="L16" s="491">
        <f t="shared" si="2"/>
        <v>3.3506493506493507</v>
      </c>
      <c r="M16" s="262">
        <v>-100</v>
      </c>
      <c r="N16" s="271" t="s">
        <v>343</v>
      </c>
      <c r="O16" s="271">
        <v>200</v>
      </c>
      <c r="P16" s="271">
        <v>3</v>
      </c>
      <c r="Q16" s="271">
        <v>4</v>
      </c>
      <c r="R16" s="271">
        <v>1.5</v>
      </c>
      <c r="S16" s="271">
        <v>25</v>
      </c>
      <c r="T16" s="492"/>
    </row>
    <row r="17" spans="2:20">
      <c r="B17" s="489" t="s">
        <v>327</v>
      </c>
      <c r="C17" s="262">
        <v>11</v>
      </c>
      <c r="D17" s="489" t="s">
        <v>310</v>
      </c>
      <c r="E17" s="38" t="s">
        <v>322</v>
      </c>
      <c r="F17" s="262">
        <v>0</v>
      </c>
      <c r="G17" s="262">
        <v>11</v>
      </c>
      <c r="H17" s="262">
        <v>60</v>
      </c>
      <c r="I17" s="49">
        <f t="shared" si="0"/>
        <v>110</v>
      </c>
      <c r="J17" s="262">
        <v>60</v>
      </c>
      <c r="K17" s="490">
        <f t="shared" si="1"/>
        <v>57.9</v>
      </c>
      <c r="L17" s="491">
        <f t="shared" si="2"/>
        <v>1.8998272884283247</v>
      </c>
      <c r="M17" s="262">
        <v>0</v>
      </c>
      <c r="N17" s="271" t="s">
        <v>334</v>
      </c>
      <c r="O17" s="271">
        <v>200</v>
      </c>
      <c r="P17" s="271">
        <v>2</v>
      </c>
      <c r="Q17" s="271">
        <v>4</v>
      </c>
      <c r="R17" s="271">
        <v>1.5</v>
      </c>
      <c r="S17" s="271">
        <v>25</v>
      </c>
      <c r="T17" s="492" t="s">
        <v>371</v>
      </c>
    </row>
    <row r="18" spans="2:20">
      <c r="B18" s="489" t="s">
        <v>329</v>
      </c>
      <c r="C18" s="262">
        <v>12</v>
      </c>
      <c r="D18" s="489" t="s">
        <v>309</v>
      </c>
      <c r="E18" s="489"/>
      <c r="F18" s="262">
        <v>105</v>
      </c>
      <c r="G18" s="262">
        <v>0</v>
      </c>
      <c r="H18" s="262">
        <v>0</v>
      </c>
      <c r="I18" s="49">
        <f t="shared" si="0"/>
        <v>105</v>
      </c>
      <c r="J18" s="262">
        <v>86</v>
      </c>
      <c r="K18" s="490">
        <f t="shared" si="1"/>
        <v>75.25</v>
      </c>
      <c r="L18" s="491">
        <f t="shared" si="2"/>
        <v>1.3953488372093024</v>
      </c>
      <c r="M18" s="262">
        <v>-200</v>
      </c>
      <c r="N18" s="271" t="s">
        <v>334</v>
      </c>
      <c r="O18" s="271">
        <v>200</v>
      </c>
      <c r="P18" s="271">
        <v>2</v>
      </c>
      <c r="Q18" s="271">
        <v>1.5</v>
      </c>
      <c r="R18" s="271">
        <v>1.5</v>
      </c>
      <c r="S18" s="271">
        <v>20</v>
      </c>
      <c r="T18" s="492" t="s">
        <v>359</v>
      </c>
    </row>
    <row r="19" spans="2:20">
      <c r="B19" s="489" t="s">
        <v>314</v>
      </c>
      <c r="C19" s="262">
        <v>13</v>
      </c>
      <c r="D19" s="489" t="s">
        <v>309</v>
      </c>
      <c r="E19" s="489" t="s">
        <v>373</v>
      </c>
      <c r="F19" s="262">
        <v>0</v>
      </c>
      <c r="G19" s="262">
        <v>22</v>
      </c>
      <c r="H19" s="262">
        <v>36</v>
      </c>
      <c r="I19" s="49">
        <f t="shared" si="0"/>
        <v>132</v>
      </c>
      <c r="J19" s="262">
        <v>41</v>
      </c>
      <c r="K19" s="490">
        <f t="shared" si="1"/>
        <v>35.875</v>
      </c>
      <c r="L19" s="491">
        <f t="shared" si="2"/>
        <v>3.6794425087108014</v>
      </c>
      <c r="M19" s="262">
        <v>0</v>
      </c>
      <c r="N19" s="271" t="s">
        <v>333</v>
      </c>
      <c r="O19" s="271">
        <v>200</v>
      </c>
      <c r="P19" s="271">
        <v>3</v>
      </c>
      <c r="Q19" s="271">
        <v>7</v>
      </c>
      <c r="R19" s="271">
        <v>1.5</v>
      </c>
      <c r="S19" s="271">
        <v>25</v>
      </c>
      <c r="T19" s="492" t="s">
        <v>372</v>
      </c>
    </row>
    <row r="20" spans="2:20">
      <c r="B20" s="489" t="s">
        <v>330</v>
      </c>
      <c r="C20" s="262">
        <v>15</v>
      </c>
      <c r="D20" s="489" t="s">
        <v>310</v>
      </c>
      <c r="E20" s="489"/>
      <c r="F20" s="262">
        <v>20</v>
      </c>
      <c r="G20" s="262">
        <v>5</v>
      </c>
      <c r="H20" s="262">
        <v>126</v>
      </c>
      <c r="I20" s="262">
        <f t="shared" si="0"/>
        <v>125</v>
      </c>
      <c r="J20" s="262">
        <v>78</v>
      </c>
      <c r="K20" s="490">
        <f t="shared" si="1"/>
        <v>75.27</v>
      </c>
      <c r="L20" s="495">
        <f t="shared" si="2"/>
        <v>1.6606881891855987</v>
      </c>
      <c r="M20" s="262">
        <v>0</v>
      </c>
      <c r="N20" s="271" t="s">
        <v>333</v>
      </c>
      <c r="O20" s="271" t="s">
        <v>344</v>
      </c>
      <c r="P20" s="271">
        <v>2.75</v>
      </c>
      <c r="Q20" s="271">
        <v>1.5</v>
      </c>
      <c r="R20" s="271">
        <v>1.5</v>
      </c>
      <c r="S20" s="271">
        <v>25</v>
      </c>
      <c r="T20" s="492" t="s">
        <v>356</v>
      </c>
    </row>
    <row r="21" spans="2:20">
      <c r="B21" s="489" t="s">
        <v>345</v>
      </c>
      <c r="C21" s="262">
        <v>16</v>
      </c>
      <c r="D21" s="489" t="s">
        <v>309</v>
      </c>
      <c r="E21" s="489"/>
      <c r="F21" s="262">
        <v>115</v>
      </c>
      <c r="G21" s="262">
        <v>0</v>
      </c>
      <c r="H21" s="262">
        <v>0</v>
      </c>
      <c r="I21" s="49">
        <f t="shared" si="0"/>
        <v>115</v>
      </c>
      <c r="J21" s="262">
        <v>30</v>
      </c>
      <c r="K21" s="490">
        <f t="shared" si="1"/>
        <v>26.25</v>
      </c>
      <c r="L21" s="491">
        <f t="shared" si="2"/>
        <v>4.3809523809523814</v>
      </c>
      <c r="M21" s="262">
        <v>0</v>
      </c>
      <c r="N21" s="496" t="s">
        <v>334</v>
      </c>
      <c r="O21" s="496">
        <v>200</v>
      </c>
      <c r="P21" s="496">
        <v>2</v>
      </c>
      <c r="Q21" s="496">
        <v>7.5</v>
      </c>
      <c r="R21" s="496">
        <v>1.5</v>
      </c>
      <c r="S21" s="496">
        <v>25</v>
      </c>
      <c r="T21" s="492" t="s">
        <v>354</v>
      </c>
    </row>
    <row r="22" spans="2:20">
      <c r="B22" s="489" t="s">
        <v>346</v>
      </c>
      <c r="C22" s="262">
        <v>19</v>
      </c>
      <c r="D22" s="489" t="s">
        <v>315</v>
      </c>
      <c r="E22" s="489"/>
      <c r="F22" s="262">
        <v>106</v>
      </c>
      <c r="G22" s="262">
        <v>0</v>
      </c>
      <c r="H22" s="262">
        <v>0</v>
      </c>
      <c r="I22" s="49">
        <f t="shared" si="0"/>
        <v>106</v>
      </c>
      <c r="J22" s="262">
        <v>36</v>
      </c>
      <c r="K22" s="490">
        <f t="shared" si="1"/>
        <v>34.74</v>
      </c>
      <c r="L22" s="491">
        <f t="shared" si="2"/>
        <v>3.0512377662636729</v>
      </c>
      <c r="M22" s="262">
        <v>-50</v>
      </c>
      <c r="N22" s="496" t="s">
        <v>334</v>
      </c>
      <c r="O22" s="496">
        <v>200</v>
      </c>
      <c r="P22" s="496">
        <v>2</v>
      </c>
      <c r="Q22" s="496">
        <v>1.5</v>
      </c>
      <c r="R22" s="496">
        <v>1.5</v>
      </c>
      <c r="S22" s="496">
        <v>25</v>
      </c>
      <c r="T22" s="492" t="s">
        <v>354</v>
      </c>
    </row>
    <row r="23" spans="2:20">
      <c r="B23" s="489" t="s">
        <v>347</v>
      </c>
      <c r="C23" s="262">
        <v>20</v>
      </c>
      <c r="D23" s="489" t="s">
        <v>315</v>
      </c>
      <c r="E23" s="489"/>
      <c r="F23" s="262">
        <v>58</v>
      </c>
      <c r="G23" s="262">
        <v>0</v>
      </c>
      <c r="H23" s="262">
        <v>0</v>
      </c>
      <c r="I23" s="49">
        <f t="shared" si="0"/>
        <v>58</v>
      </c>
      <c r="J23" s="262">
        <v>85</v>
      </c>
      <c r="K23" s="490">
        <f t="shared" si="1"/>
        <v>82.024999999999991</v>
      </c>
      <c r="L23" s="491">
        <f t="shared" si="2"/>
        <v>0.70710149344711981</v>
      </c>
      <c r="M23" s="262">
        <v>0</v>
      </c>
      <c r="N23" s="496" t="s">
        <v>334</v>
      </c>
      <c r="O23" s="496">
        <v>20</v>
      </c>
      <c r="P23" s="496">
        <v>2.75</v>
      </c>
      <c r="Q23" s="496">
        <v>9</v>
      </c>
      <c r="R23" s="496">
        <v>1.5</v>
      </c>
      <c r="S23" s="496">
        <v>25</v>
      </c>
      <c r="T23" s="492" t="s">
        <v>355</v>
      </c>
    </row>
    <row r="24" spans="2:20">
      <c r="B24" s="489" t="s">
        <v>348</v>
      </c>
      <c r="C24" s="262">
        <v>20</v>
      </c>
      <c r="D24" s="489" t="s">
        <v>309</v>
      </c>
      <c r="E24" s="489"/>
      <c r="F24" s="262">
        <v>150</v>
      </c>
      <c r="G24" s="262">
        <v>0</v>
      </c>
      <c r="H24" s="262">
        <v>0</v>
      </c>
      <c r="I24" s="49">
        <f t="shared" si="0"/>
        <v>150</v>
      </c>
      <c r="J24" s="262">
        <v>115</v>
      </c>
      <c r="K24" s="490">
        <f t="shared" si="1"/>
        <v>100.625</v>
      </c>
      <c r="L24" s="491">
        <f t="shared" si="2"/>
        <v>1.4906832298136645</v>
      </c>
      <c r="M24" s="262">
        <v>-200</v>
      </c>
      <c r="N24" s="496" t="s">
        <v>334</v>
      </c>
      <c r="O24" s="496">
        <v>200</v>
      </c>
      <c r="P24" s="496">
        <v>2.75</v>
      </c>
      <c r="Q24" s="496">
        <v>1.5</v>
      </c>
      <c r="R24" s="496">
        <v>1.5</v>
      </c>
      <c r="S24" s="496">
        <v>20</v>
      </c>
      <c r="T24" s="492" t="s">
        <v>359</v>
      </c>
    </row>
    <row r="25" spans="2:20">
      <c r="B25" s="489" t="s">
        <v>350</v>
      </c>
      <c r="C25" s="262">
        <v>21</v>
      </c>
      <c r="D25" s="489" t="s">
        <v>310</v>
      </c>
      <c r="E25" s="489"/>
      <c r="F25" s="262">
        <v>206</v>
      </c>
      <c r="G25" s="262">
        <v>0</v>
      </c>
      <c r="H25" s="262">
        <v>0</v>
      </c>
      <c r="I25" s="49">
        <f t="shared" si="0"/>
        <v>206</v>
      </c>
      <c r="J25" s="262">
        <v>99</v>
      </c>
      <c r="K25" s="490">
        <f t="shared" si="1"/>
        <v>95.534999999999997</v>
      </c>
      <c r="L25" s="491">
        <f t="shared" si="2"/>
        <v>2.1562778039461978</v>
      </c>
      <c r="M25" s="262">
        <v>0</v>
      </c>
      <c r="N25" s="496" t="s">
        <v>311</v>
      </c>
      <c r="O25" s="496">
        <v>200</v>
      </c>
      <c r="P25" s="496">
        <v>3</v>
      </c>
      <c r="Q25" s="496">
        <v>1.5</v>
      </c>
      <c r="R25" s="496">
        <v>1.5</v>
      </c>
      <c r="S25" s="496">
        <v>25</v>
      </c>
      <c r="T25" s="492"/>
    </row>
    <row r="26" spans="2:20">
      <c r="B26" s="489" t="s">
        <v>351</v>
      </c>
      <c r="C26" s="262">
        <v>26</v>
      </c>
      <c r="D26" s="489" t="s">
        <v>309</v>
      </c>
      <c r="E26" s="489"/>
      <c r="F26" s="262">
        <v>210</v>
      </c>
      <c r="G26" s="262">
        <v>0</v>
      </c>
      <c r="H26" s="262">
        <v>0</v>
      </c>
      <c r="I26" s="49">
        <f t="shared" si="0"/>
        <v>210</v>
      </c>
      <c r="J26" s="262">
        <v>152</v>
      </c>
      <c r="K26" s="490">
        <f t="shared" si="1"/>
        <v>133</v>
      </c>
      <c r="L26" s="491">
        <f t="shared" si="2"/>
        <v>1.5789473684210527</v>
      </c>
      <c r="M26" s="262">
        <v>-200</v>
      </c>
      <c r="N26" s="496" t="s">
        <v>334</v>
      </c>
      <c r="O26" s="496">
        <v>200</v>
      </c>
      <c r="P26" s="496">
        <v>3</v>
      </c>
      <c r="Q26" s="496">
        <v>1.5</v>
      </c>
      <c r="R26" s="496">
        <v>1.5</v>
      </c>
      <c r="S26" s="496">
        <v>20</v>
      </c>
      <c r="T26" s="492" t="s">
        <v>359</v>
      </c>
    </row>
    <row r="27" spans="2:20">
      <c r="B27" s="489" t="s">
        <v>357</v>
      </c>
      <c r="C27" s="262">
        <v>27</v>
      </c>
      <c r="D27" s="489" t="s">
        <v>315</v>
      </c>
      <c r="E27" s="489"/>
      <c r="F27" s="262">
        <v>104</v>
      </c>
      <c r="G27" s="262">
        <v>0</v>
      </c>
      <c r="H27" s="262">
        <v>0</v>
      </c>
      <c r="I27" s="49">
        <f t="shared" si="0"/>
        <v>104</v>
      </c>
      <c r="J27" s="262">
        <v>133</v>
      </c>
      <c r="K27" s="490">
        <f t="shared" si="1"/>
        <v>128.345</v>
      </c>
      <c r="L27" s="491">
        <f t="shared" si="2"/>
        <v>0.81031594530367368</v>
      </c>
      <c r="M27" s="262">
        <v>0</v>
      </c>
      <c r="N27" s="496" t="s">
        <v>334</v>
      </c>
      <c r="O27" s="496">
        <v>20</v>
      </c>
      <c r="P27" s="496">
        <v>3.5</v>
      </c>
      <c r="Q27" s="496">
        <v>9</v>
      </c>
      <c r="R27" s="496">
        <v>1.5</v>
      </c>
      <c r="S27" s="496">
        <v>25</v>
      </c>
      <c r="T27" s="497" t="s">
        <v>355</v>
      </c>
    </row>
    <row r="28" spans="2:20">
      <c r="B28" s="489" t="s">
        <v>312</v>
      </c>
      <c r="C28" s="262">
        <v>27</v>
      </c>
      <c r="D28" s="489" t="s">
        <v>310</v>
      </c>
      <c r="E28" s="38" t="s">
        <v>322</v>
      </c>
      <c r="F28" s="262">
        <v>0</v>
      </c>
      <c r="G28" s="262">
        <v>20</v>
      </c>
      <c r="H28" s="262">
        <v>90</v>
      </c>
      <c r="I28" s="49">
        <f t="shared" si="0"/>
        <v>300</v>
      </c>
      <c r="J28" s="262">
        <v>120</v>
      </c>
      <c r="K28" s="490">
        <f t="shared" si="1"/>
        <v>115.8</v>
      </c>
      <c r="L28" s="491">
        <f t="shared" si="2"/>
        <v>2.5906735751295336</v>
      </c>
      <c r="M28" s="262">
        <v>0</v>
      </c>
      <c r="N28" s="496" t="s">
        <v>334</v>
      </c>
      <c r="O28" s="496">
        <v>200</v>
      </c>
      <c r="P28" s="496">
        <v>3</v>
      </c>
      <c r="Q28" s="496">
        <v>1.5</v>
      </c>
      <c r="R28" s="496">
        <v>1.5</v>
      </c>
      <c r="S28" s="496">
        <v>25</v>
      </c>
      <c r="T28" s="497" t="s">
        <v>371</v>
      </c>
    </row>
    <row r="29" spans="2:20">
      <c r="B29" s="489" t="s">
        <v>352</v>
      </c>
      <c r="C29" s="262">
        <v>27</v>
      </c>
      <c r="D29" s="489" t="s">
        <v>309</v>
      </c>
      <c r="E29" s="489"/>
      <c r="F29" s="262">
        <v>0</v>
      </c>
      <c r="G29" s="262">
        <v>30</v>
      </c>
      <c r="H29" s="262">
        <v>126</v>
      </c>
      <c r="I29" s="49">
        <f t="shared" si="0"/>
        <v>630</v>
      </c>
      <c r="J29" s="262">
        <v>140</v>
      </c>
      <c r="K29" s="490">
        <f t="shared" si="1"/>
        <v>122.5</v>
      </c>
      <c r="L29" s="491">
        <f t="shared" si="2"/>
        <v>5.1428571428571432</v>
      </c>
      <c r="M29" s="262">
        <v>-100</v>
      </c>
      <c r="N29" s="496" t="s">
        <v>334</v>
      </c>
      <c r="O29" s="496">
        <v>200</v>
      </c>
      <c r="P29" s="496">
        <v>3</v>
      </c>
      <c r="Q29" s="496">
        <v>1.5</v>
      </c>
      <c r="R29" s="496">
        <v>1.5</v>
      </c>
      <c r="S29" s="496">
        <v>25</v>
      </c>
      <c r="T29" s="492" t="s">
        <v>354</v>
      </c>
    </row>
    <row r="30" spans="2:20">
      <c r="B30" s="498" t="s">
        <v>358</v>
      </c>
      <c r="C30" s="275">
        <v>28</v>
      </c>
      <c r="D30" s="498" t="s">
        <v>315</v>
      </c>
      <c r="E30" s="498"/>
      <c r="F30" s="275">
        <v>211</v>
      </c>
      <c r="G30" s="275">
        <v>0</v>
      </c>
      <c r="H30" s="275">
        <v>0</v>
      </c>
      <c r="I30" s="499">
        <f t="shared" si="0"/>
        <v>211</v>
      </c>
      <c r="J30" s="275">
        <v>63</v>
      </c>
      <c r="K30" s="500">
        <f t="shared" si="1"/>
        <v>60.794999999999995</v>
      </c>
      <c r="L30" s="501">
        <f t="shared" si="2"/>
        <v>3.4706801546179786</v>
      </c>
      <c r="M30" s="275">
        <v>-50</v>
      </c>
      <c r="N30" s="496" t="s">
        <v>334</v>
      </c>
      <c r="O30" s="496">
        <v>200</v>
      </c>
      <c r="P30" s="496">
        <v>2.5</v>
      </c>
      <c r="Q30" s="496">
        <v>1.5</v>
      </c>
      <c r="R30" s="496">
        <v>1.5</v>
      </c>
      <c r="S30" s="496">
        <v>25</v>
      </c>
      <c r="T30" s="497"/>
    </row>
    <row r="31" spans="2:20">
      <c r="B31" s="498" t="s">
        <v>326</v>
      </c>
      <c r="C31" s="275">
        <v>28</v>
      </c>
      <c r="D31" s="498" t="s">
        <v>309</v>
      </c>
      <c r="E31" s="498"/>
      <c r="F31" s="275">
        <v>0</v>
      </c>
      <c r="G31" s="275">
        <v>67</v>
      </c>
      <c r="H31" s="275">
        <v>42</v>
      </c>
      <c r="I31" s="499">
        <f t="shared" si="0"/>
        <v>469</v>
      </c>
      <c r="J31" s="275">
        <v>136</v>
      </c>
      <c r="K31" s="500">
        <f t="shared" si="1"/>
        <v>119</v>
      </c>
      <c r="L31" s="501">
        <f t="shared" si="2"/>
        <v>3.9411764705882355</v>
      </c>
      <c r="M31" s="275">
        <v>-100</v>
      </c>
      <c r="N31" s="271" t="s">
        <v>343</v>
      </c>
      <c r="O31" s="271">
        <v>200</v>
      </c>
      <c r="P31" s="271">
        <v>3</v>
      </c>
      <c r="Q31" s="271">
        <v>1.5</v>
      </c>
      <c r="R31" s="271">
        <v>1.5</v>
      </c>
      <c r="S31" s="271">
        <v>25</v>
      </c>
      <c r="T31" s="492"/>
    </row>
    <row r="32" spans="2:20">
      <c r="B32" s="498" t="s">
        <v>323</v>
      </c>
      <c r="C32" s="275">
        <v>29</v>
      </c>
      <c r="D32" s="498" t="s">
        <v>309</v>
      </c>
      <c r="E32" s="498"/>
      <c r="F32" s="275">
        <v>0</v>
      </c>
      <c r="G32" s="275">
        <v>21</v>
      </c>
      <c r="H32" s="275">
        <v>54</v>
      </c>
      <c r="I32" s="499">
        <f t="shared" si="0"/>
        <v>189</v>
      </c>
      <c r="J32" s="275">
        <v>114</v>
      </c>
      <c r="K32" s="500">
        <f t="shared" si="1"/>
        <v>99.75</v>
      </c>
      <c r="L32" s="501">
        <f t="shared" si="2"/>
        <v>1.8947368421052631</v>
      </c>
      <c r="M32" s="275">
        <v>-200</v>
      </c>
      <c r="N32" s="271" t="s">
        <v>334</v>
      </c>
      <c r="O32" s="271">
        <v>200</v>
      </c>
      <c r="P32" s="271">
        <v>4</v>
      </c>
      <c r="Q32" s="271">
        <v>10</v>
      </c>
      <c r="R32" s="271">
        <v>1.5</v>
      </c>
      <c r="S32" s="271">
        <v>25</v>
      </c>
      <c r="T32" s="492" t="s">
        <v>359</v>
      </c>
    </row>
    <row r="33" spans="2:20">
      <c r="B33" s="498" t="s">
        <v>360</v>
      </c>
      <c r="C33" s="275">
        <v>32</v>
      </c>
      <c r="D33" s="498" t="s">
        <v>310</v>
      </c>
      <c r="E33" s="498"/>
      <c r="F33" s="275">
        <v>332</v>
      </c>
      <c r="G33" s="275">
        <v>0</v>
      </c>
      <c r="H33" s="275">
        <v>0</v>
      </c>
      <c r="I33" s="499">
        <f t="shared" si="0"/>
        <v>332</v>
      </c>
      <c r="J33" s="275">
        <v>147</v>
      </c>
      <c r="K33" s="500">
        <f t="shared" si="1"/>
        <v>141.85499999999999</v>
      </c>
      <c r="L33" s="501">
        <f t="shared" si="2"/>
        <v>2.3404180324979733</v>
      </c>
      <c r="M33" s="275">
        <v>0</v>
      </c>
      <c r="N33" s="496" t="s">
        <v>311</v>
      </c>
      <c r="O33" s="496">
        <v>200</v>
      </c>
      <c r="P33" s="496">
        <v>3.5</v>
      </c>
      <c r="Q33" s="496">
        <v>1.5</v>
      </c>
      <c r="R33" s="496">
        <v>1.5</v>
      </c>
      <c r="S33" s="496">
        <v>20</v>
      </c>
      <c r="T33" s="497"/>
    </row>
    <row r="34" spans="2:20">
      <c r="B34" s="498" t="s">
        <v>361</v>
      </c>
      <c r="C34" s="275">
        <v>34</v>
      </c>
      <c r="D34" s="498" t="s">
        <v>310</v>
      </c>
      <c r="E34" s="498"/>
      <c r="F34" s="275">
        <v>40</v>
      </c>
      <c r="G34" s="275">
        <v>114</v>
      </c>
      <c r="H34" s="275">
        <v>36</v>
      </c>
      <c r="I34" s="499">
        <f t="shared" si="0"/>
        <v>724</v>
      </c>
      <c r="J34" s="275">
        <v>172</v>
      </c>
      <c r="K34" s="500">
        <f t="shared" si="1"/>
        <v>165.98</v>
      </c>
      <c r="L34" s="501">
        <f t="shared" si="2"/>
        <v>4.3619713218460054</v>
      </c>
      <c r="M34" s="275">
        <v>0</v>
      </c>
      <c r="N34" s="496" t="s">
        <v>311</v>
      </c>
      <c r="O34" s="496">
        <v>200</v>
      </c>
      <c r="P34" s="496">
        <v>3</v>
      </c>
      <c r="Q34" s="496">
        <v>1.5</v>
      </c>
      <c r="R34" s="496">
        <v>1.5</v>
      </c>
      <c r="S34" s="496">
        <v>15</v>
      </c>
      <c r="T34" s="497"/>
    </row>
    <row r="35" spans="2:20">
      <c r="B35" s="502" t="s">
        <v>308</v>
      </c>
      <c r="C35" s="499">
        <v>35</v>
      </c>
      <c r="D35" s="502" t="s">
        <v>310</v>
      </c>
      <c r="E35" s="502"/>
      <c r="F35" s="499">
        <v>40</v>
      </c>
      <c r="G35" s="499">
        <v>52</v>
      </c>
      <c r="H35" s="499">
        <v>72</v>
      </c>
      <c r="I35" s="499">
        <f t="shared" si="0"/>
        <v>664</v>
      </c>
      <c r="J35" s="499">
        <v>130</v>
      </c>
      <c r="K35" s="503">
        <f t="shared" si="1"/>
        <v>125.45</v>
      </c>
      <c r="L35" s="501">
        <f t="shared" si="2"/>
        <v>5.2929453965723399</v>
      </c>
      <c r="M35" s="499">
        <v>0</v>
      </c>
      <c r="N35" s="271" t="s">
        <v>333</v>
      </c>
      <c r="O35" s="271">
        <v>200</v>
      </c>
      <c r="P35" s="271">
        <v>3</v>
      </c>
      <c r="Q35" s="271">
        <v>1.5</v>
      </c>
      <c r="R35" s="271">
        <v>1.5</v>
      </c>
      <c r="S35" s="271">
        <v>15</v>
      </c>
      <c r="T35" s="492"/>
    </row>
    <row r="36" spans="2:20">
      <c r="B36" s="498" t="s">
        <v>362</v>
      </c>
      <c r="C36" s="275">
        <v>36</v>
      </c>
      <c r="D36" s="498" t="s">
        <v>315</v>
      </c>
      <c r="E36" s="498"/>
      <c r="F36" s="275">
        <v>155</v>
      </c>
      <c r="G36" s="275">
        <v>0</v>
      </c>
      <c r="H36" s="275">
        <v>0</v>
      </c>
      <c r="I36" s="499">
        <f t="shared" si="0"/>
        <v>155</v>
      </c>
      <c r="J36" s="275">
        <v>171</v>
      </c>
      <c r="K36" s="500">
        <f t="shared" si="1"/>
        <v>165.01499999999999</v>
      </c>
      <c r="L36" s="501">
        <f t="shared" si="2"/>
        <v>0.93930854770778427</v>
      </c>
      <c r="M36" s="275">
        <v>0</v>
      </c>
      <c r="N36" s="496" t="s">
        <v>334</v>
      </c>
      <c r="O36" s="496">
        <v>20</v>
      </c>
      <c r="P36" s="496">
        <v>4.5999999999999996</v>
      </c>
      <c r="Q36" s="496">
        <v>9</v>
      </c>
      <c r="R36" s="496">
        <v>1.5</v>
      </c>
      <c r="S36" s="496">
        <v>15</v>
      </c>
      <c r="T36" s="497" t="s">
        <v>355</v>
      </c>
    </row>
    <row r="37" spans="2:20">
      <c r="B37" s="502" t="s">
        <v>306</v>
      </c>
      <c r="C37" s="499">
        <v>36</v>
      </c>
      <c r="D37" s="502" t="s">
        <v>309</v>
      </c>
      <c r="E37" s="502"/>
      <c r="F37" s="499">
        <v>0</v>
      </c>
      <c r="G37" s="499">
        <v>114</v>
      </c>
      <c r="H37" s="499">
        <v>36</v>
      </c>
      <c r="I37" s="499">
        <f t="shared" si="0"/>
        <v>684</v>
      </c>
      <c r="J37" s="499">
        <v>172</v>
      </c>
      <c r="K37" s="503">
        <f t="shared" si="1"/>
        <v>150.5</v>
      </c>
      <c r="L37" s="501">
        <f t="shared" si="2"/>
        <v>4.54485049833887</v>
      </c>
      <c r="M37" s="499">
        <v>0</v>
      </c>
      <c r="N37" s="271" t="s">
        <v>311</v>
      </c>
      <c r="O37" s="271">
        <v>200</v>
      </c>
      <c r="P37" s="271">
        <v>3</v>
      </c>
      <c r="Q37" s="271">
        <v>1.5</v>
      </c>
      <c r="R37" s="271">
        <v>1.5</v>
      </c>
      <c r="S37" s="271">
        <v>20</v>
      </c>
      <c r="T37" s="492"/>
    </row>
    <row r="38" spans="2:20">
      <c r="B38" s="498" t="s">
        <v>363</v>
      </c>
      <c r="C38" s="275">
        <v>38</v>
      </c>
      <c r="D38" s="498" t="s">
        <v>315</v>
      </c>
      <c r="E38" s="498"/>
      <c r="F38" s="275">
        <v>333</v>
      </c>
      <c r="G38" s="275">
        <v>0</v>
      </c>
      <c r="H38" s="275">
        <v>0</v>
      </c>
      <c r="I38" s="499">
        <f t="shared" si="0"/>
        <v>333</v>
      </c>
      <c r="J38" s="275">
        <v>93</v>
      </c>
      <c r="K38" s="500">
        <f t="shared" si="1"/>
        <v>89.74499999999999</v>
      </c>
      <c r="L38" s="501">
        <f t="shared" si="2"/>
        <v>3.7105131205081068</v>
      </c>
      <c r="M38" s="275">
        <v>-50</v>
      </c>
      <c r="N38" s="496" t="s">
        <v>334</v>
      </c>
      <c r="O38" s="496">
        <v>200</v>
      </c>
      <c r="P38" s="496">
        <v>3</v>
      </c>
      <c r="Q38" s="496">
        <v>1.5</v>
      </c>
      <c r="R38" s="496">
        <v>1.5</v>
      </c>
      <c r="S38" s="496">
        <v>15</v>
      </c>
      <c r="T38" s="497" t="s">
        <v>354</v>
      </c>
    </row>
    <row r="39" spans="2:20">
      <c r="B39" s="498" t="s">
        <v>365</v>
      </c>
      <c r="C39" s="275">
        <v>39</v>
      </c>
      <c r="D39" s="498" t="s">
        <v>309</v>
      </c>
      <c r="E39" s="498"/>
      <c r="F39" s="275">
        <v>314</v>
      </c>
      <c r="G39" s="275">
        <v>0</v>
      </c>
      <c r="H39" s="275">
        <v>0</v>
      </c>
      <c r="I39" s="499">
        <f t="shared" si="0"/>
        <v>314</v>
      </c>
      <c r="J39" s="275">
        <v>213</v>
      </c>
      <c r="K39" s="500">
        <f t="shared" si="1"/>
        <v>186.375</v>
      </c>
      <c r="L39" s="501">
        <f t="shared" si="2"/>
        <v>1.6847753185781356</v>
      </c>
      <c r="M39" s="275">
        <v>-200</v>
      </c>
      <c r="N39" s="496" t="s">
        <v>334</v>
      </c>
      <c r="O39" s="496">
        <v>200</v>
      </c>
      <c r="P39" s="496">
        <v>3.2</v>
      </c>
      <c r="Q39" s="496">
        <v>1.5</v>
      </c>
      <c r="R39" s="496">
        <v>1.5</v>
      </c>
      <c r="S39" s="496">
        <v>15</v>
      </c>
      <c r="T39" s="497" t="s">
        <v>359</v>
      </c>
    </row>
    <row r="40" spans="2:20">
      <c r="B40" s="498" t="s">
        <v>364</v>
      </c>
      <c r="C40" s="275">
        <v>39</v>
      </c>
      <c r="D40" s="498" t="s">
        <v>310</v>
      </c>
      <c r="E40" s="498"/>
      <c r="F40" s="275">
        <v>0</v>
      </c>
      <c r="G40" s="275">
        <v>140</v>
      </c>
      <c r="H40" s="275">
        <v>30</v>
      </c>
      <c r="I40" s="499">
        <f t="shared" si="0"/>
        <v>700</v>
      </c>
      <c r="J40" s="275">
        <v>200</v>
      </c>
      <c r="K40" s="500">
        <f t="shared" si="1"/>
        <v>193</v>
      </c>
      <c r="L40" s="501">
        <f t="shared" si="2"/>
        <v>3.6269430051813472</v>
      </c>
      <c r="M40" s="275">
        <v>-10</v>
      </c>
      <c r="N40" s="496" t="s">
        <v>334</v>
      </c>
      <c r="O40" s="496">
        <v>200</v>
      </c>
      <c r="P40" s="496">
        <v>3</v>
      </c>
      <c r="Q40" s="496">
        <v>6</v>
      </c>
      <c r="R40" s="496">
        <v>1.5</v>
      </c>
      <c r="S40" s="496">
        <v>5</v>
      </c>
      <c r="T40" s="497"/>
    </row>
    <row r="41" spans="2:20">
      <c r="B41" s="502" t="s">
        <v>307</v>
      </c>
      <c r="C41" s="499">
        <v>40</v>
      </c>
      <c r="D41" s="502" t="s">
        <v>309</v>
      </c>
      <c r="E41" s="498" t="s">
        <v>373</v>
      </c>
      <c r="F41" s="499">
        <v>40</v>
      </c>
      <c r="G41" s="499">
        <v>62</v>
      </c>
      <c r="H41" s="499">
        <v>42</v>
      </c>
      <c r="I41" s="499">
        <f t="shared" ref="I41:I72" si="3">F41+G41*H41/6</f>
        <v>474</v>
      </c>
      <c r="J41" s="499">
        <v>98</v>
      </c>
      <c r="K41" s="503">
        <f t="shared" ref="K41:K72" si="4">J41*(100%-(1%+INDEX($C$3:$C$5,MATCH(D41,$B$3:$B$5,0))/2000))</f>
        <v>85.75</v>
      </c>
      <c r="L41" s="501">
        <f t="shared" ref="L41:L72" si="5">I41/K41</f>
        <v>5.5276967930029155</v>
      </c>
      <c r="M41" s="499">
        <v>0</v>
      </c>
      <c r="N41" s="271" t="s">
        <v>333</v>
      </c>
      <c r="O41" s="271">
        <v>200</v>
      </c>
      <c r="P41" s="271">
        <v>3</v>
      </c>
      <c r="Q41" s="271">
        <v>1.5</v>
      </c>
      <c r="R41" s="271">
        <v>1.5</v>
      </c>
      <c r="S41" s="271">
        <v>20</v>
      </c>
      <c r="T41" s="492" t="s">
        <v>372</v>
      </c>
    </row>
    <row r="42" spans="2:20">
      <c r="B42" s="498" t="s">
        <v>366</v>
      </c>
      <c r="C42" s="275">
        <v>42</v>
      </c>
      <c r="D42" s="498" t="s">
        <v>315</v>
      </c>
      <c r="E42" s="498"/>
      <c r="F42" s="275">
        <v>500</v>
      </c>
      <c r="G42" s="275">
        <v>0</v>
      </c>
      <c r="H42" s="275">
        <v>0</v>
      </c>
      <c r="I42" s="499">
        <f t="shared" si="3"/>
        <v>500</v>
      </c>
      <c r="J42" s="275">
        <v>210</v>
      </c>
      <c r="K42" s="500">
        <f t="shared" si="4"/>
        <v>202.65</v>
      </c>
      <c r="L42" s="501">
        <f t="shared" si="5"/>
        <v>2.4673081667900321</v>
      </c>
      <c r="M42" s="275">
        <v>0</v>
      </c>
      <c r="N42" s="496" t="s">
        <v>343</v>
      </c>
      <c r="O42" s="496">
        <v>200</v>
      </c>
      <c r="P42" s="496">
        <v>6.1</v>
      </c>
      <c r="Q42" s="496">
        <v>12</v>
      </c>
      <c r="R42" s="496">
        <v>1.5</v>
      </c>
      <c r="S42" s="496">
        <v>5</v>
      </c>
      <c r="T42" s="497" t="s">
        <v>368</v>
      </c>
    </row>
    <row r="43" spans="2:20">
      <c r="B43" s="498" t="s">
        <v>367</v>
      </c>
      <c r="C43" s="275">
        <v>42</v>
      </c>
      <c r="D43" s="498" t="s">
        <v>315</v>
      </c>
      <c r="E43" s="498"/>
      <c r="F43" s="275">
        <v>500</v>
      </c>
      <c r="G43" s="275">
        <v>0</v>
      </c>
      <c r="H43" s="275">
        <v>0</v>
      </c>
      <c r="I43" s="499">
        <f t="shared" si="3"/>
        <v>500</v>
      </c>
      <c r="J43" s="275">
        <v>210</v>
      </c>
      <c r="K43" s="500">
        <f t="shared" si="4"/>
        <v>202.65</v>
      </c>
      <c r="L43" s="501">
        <f t="shared" si="5"/>
        <v>2.4673081667900321</v>
      </c>
      <c r="M43" s="275">
        <v>0</v>
      </c>
      <c r="N43" s="496" t="s">
        <v>343</v>
      </c>
      <c r="O43" s="496">
        <v>200</v>
      </c>
      <c r="P43" s="496">
        <v>6.1</v>
      </c>
      <c r="Q43" s="496">
        <v>12</v>
      </c>
      <c r="R43" s="496">
        <v>1.5</v>
      </c>
      <c r="S43" s="496">
        <v>5</v>
      </c>
      <c r="T43" s="497" t="s">
        <v>369</v>
      </c>
    </row>
    <row r="44" spans="2:20">
      <c r="B44" s="498" t="s">
        <v>324</v>
      </c>
      <c r="C44" s="275">
        <v>45</v>
      </c>
      <c r="D44" s="498" t="s">
        <v>309</v>
      </c>
      <c r="E44" s="498"/>
      <c r="F44" s="275">
        <v>0</v>
      </c>
      <c r="G44" s="275">
        <v>30</v>
      </c>
      <c r="H44" s="275">
        <v>54</v>
      </c>
      <c r="I44" s="499">
        <f t="shared" si="3"/>
        <v>270</v>
      </c>
      <c r="J44" s="275">
        <v>300</v>
      </c>
      <c r="K44" s="500">
        <f t="shared" si="4"/>
        <v>262.5</v>
      </c>
      <c r="L44" s="501">
        <f t="shared" si="5"/>
        <v>1.0285714285714285</v>
      </c>
      <c r="M44" s="275">
        <v>-200</v>
      </c>
      <c r="N44" s="271" t="s">
        <v>333</v>
      </c>
      <c r="O44" s="271">
        <v>200</v>
      </c>
      <c r="P44" s="271">
        <v>8</v>
      </c>
      <c r="Q44" s="271">
        <v>10</v>
      </c>
      <c r="R44" s="271">
        <v>1.5</v>
      </c>
      <c r="S44" s="271">
        <v>0</v>
      </c>
      <c r="T44" s="492" t="s">
        <v>359</v>
      </c>
    </row>
    <row r="45" spans="2:20">
      <c r="B45" s="498" t="s">
        <v>370</v>
      </c>
      <c r="C45" s="275">
        <v>46</v>
      </c>
      <c r="D45" s="498" t="s">
        <v>315</v>
      </c>
      <c r="E45" s="489"/>
      <c r="F45" s="275">
        <v>468</v>
      </c>
      <c r="G45" s="275">
        <v>0</v>
      </c>
      <c r="H45" s="275">
        <v>0</v>
      </c>
      <c r="I45" s="499">
        <f t="shared" si="3"/>
        <v>468</v>
      </c>
      <c r="J45" s="275">
        <v>118</v>
      </c>
      <c r="K45" s="500">
        <f t="shared" si="4"/>
        <v>113.86999999999999</v>
      </c>
      <c r="L45" s="501">
        <f t="shared" si="5"/>
        <v>4.1099499429173623</v>
      </c>
      <c r="M45" s="275">
        <v>-50</v>
      </c>
      <c r="N45" s="496" t="s">
        <v>334</v>
      </c>
      <c r="O45" s="496">
        <v>200</v>
      </c>
      <c r="P45" s="496">
        <v>3.5</v>
      </c>
      <c r="Q45" s="496">
        <v>1.5</v>
      </c>
      <c r="R45" s="496">
        <v>1.5</v>
      </c>
      <c r="S45" s="496">
        <v>5</v>
      </c>
      <c r="T45" s="497" t="s">
        <v>354</v>
      </c>
    </row>
    <row r="46" spans="2:20">
      <c r="B46" s="498" t="s">
        <v>374</v>
      </c>
      <c r="C46" s="275">
        <v>46</v>
      </c>
      <c r="D46" s="498" t="s">
        <v>310</v>
      </c>
      <c r="E46" s="498"/>
      <c r="F46" s="275">
        <v>550</v>
      </c>
      <c r="G46" s="275">
        <v>0</v>
      </c>
      <c r="H46" s="275">
        <v>75</v>
      </c>
      <c r="I46" s="499">
        <f t="shared" si="3"/>
        <v>550</v>
      </c>
      <c r="J46" s="275">
        <v>210</v>
      </c>
      <c r="K46" s="500">
        <f t="shared" si="4"/>
        <v>202.65</v>
      </c>
      <c r="L46" s="501">
        <f t="shared" si="5"/>
        <v>2.714038983469035</v>
      </c>
      <c r="M46" s="275">
        <v>0</v>
      </c>
      <c r="N46" s="496" t="s">
        <v>333</v>
      </c>
      <c r="O46" s="496">
        <v>200</v>
      </c>
      <c r="P46" s="496">
        <v>6.1</v>
      </c>
      <c r="Q46" s="496">
        <v>12</v>
      </c>
      <c r="R46" s="496">
        <v>1.5</v>
      </c>
      <c r="S46" s="496">
        <v>15</v>
      </c>
      <c r="T46" s="497" t="s">
        <v>375</v>
      </c>
    </row>
    <row r="47" spans="2:20">
      <c r="B47" s="502" t="s">
        <v>304</v>
      </c>
      <c r="C47" s="499">
        <v>47</v>
      </c>
      <c r="D47" s="502" t="s">
        <v>309</v>
      </c>
      <c r="E47" s="502"/>
      <c r="F47" s="499">
        <v>0</v>
      </c>
      <c r="G47" s="499">
        <v>125</v>
      </c>
      <c r="H47" s="499">
        <v>42</v>
      </c>
      <c r="I47" s="499">
        <f t="shared" si="3"/>
        <v>875</v>
      </c>
      <c r="J47" s="499">
        <v>218</v>
      </c>
      <c r="K47" s="503">
        <f t="shared" si="4"/>
        <v>190.75</v>
      </c>
      <c r="L47" s="501">
        <f t="shared" si="5"/>
        <v>4.5871559633027523</v>
      </c>
      <c r="M47" s="499">
        <v>-100</v>
      </c>
      <c r="N47" s="271" t="s">
        <v>343</v>
      </c>
      <c r="O47" s="271">
        <v>200</v>
      </c>
      <c r="P47" s="271">
        <v>3</v>
      </c>
      <c r="Q47" s="271">
        <v>1.5</v>
      </c>
      <c r="R47" s="271">
        <v>1.5</v>
      </c>
      <c r="S47" s="271">
        <v>25</v>
      </c>
      <c r="T47" s="492"/>
    </row>
    <row r="48" spans="2:20">
      <c r="B48" s="502" t="s">
        <v>302</v>
      </c>
      <c r="C48" s="499">
        <v>47</v>
      </c>
      <c r="D48" s="502" t="s">
        <v>310</v>
      </c>
      <c r="E48" s="502" t="s">
        <v>322</v>
      </c>
      <c r="F48" s="499">
        <v>0</v>
      </c>
      <c r="G48" s="499">
        <v>72</v>
      </c>
      <c r="H48" s="499">
        <v>96</v>
      </c>
      <c r="I48" s="499">
        <f t="shared" si="3"/>
        <v>1152</v>
      </c>
      <c r="J48" s="499">
        <v>300</v>
      </c>
      <c r="K48" s="503">
        <f t="shared" si="4"/>
        <v>289.5</v>
      </c>
      <c r="L48" s="501">
        <f t="shared" si="5"/>
        <v>3.9792746113989637</v>
      </c>
      <c r="M48" s="499">
        <v>0</v>
      </c>
      <c r="N48" s="271" t="s">
        <v>334</v>
      </c>
      <c r="O48" s="271">
        <v>200</v>
      </c>
      <c r="P48" s="271">
        <v>3</v>
      </c>
      <c r="Q48" s="271">
        <v>1.5</v>
      </c>
      <c r="R48" s="271">
        <v>1.5</v>
      </c>
      <c r="S48" s="271">
        <v>0</v>
      </c>
      <c r="T48" s="492" t="s">
        <v>371</v>
      </c>
    </row>
    <row r="49" spans="2:20">
      <c r="B49" s="498" t="s">
        <v>376</v>
      </c>
      <c r="C49" s="275">
        <v>48</v>
      </c>
      <c r="D49" s="498" t="s">
        <v>309</v>
      </c>
      <c r="E49" s="498"/>
      <c r="F49" s="275">
        <v>406</v>
      </c>
      <c r="G49" s="275">
        <v>0</v>
      </c>
      <c r="H49" s="275">
        <v>0</v>
      </c>
      <c r="I49" s="499">
        <f t="shared" si="3"/>
        <v>406</v>
      </c>
      <c r="J49" s="275">
        <v>248</v>
      </c>
      <c r="K49" s="500">
        <f t="shared" si="4"/>
        <v>217</v>
      </c>
      <c r="L49" s="501">
        <f t="shared" si="5"/>
        <v>1.8709677419354838</v>
      </c>
      <c r="M49" s="275">
        <v>-200</v>
      </c>
      <c r="N49" s="496" t="s">
        <v>334</v>
      </c>
      <c r="O49" s="496">
        <v>200</v>
      </c>
      <c r="P49" s="496">
        <v>3.2</v>
      </c>
      <c r="Q49" s="496">
        <v>1.5</v>
      </c>
      <c r="R49" s="496">
        <v>1.5</v>
      </c>
      <c r="S49" s="496">
        <v>0</v>
      </c>
      <c r="T49" s="497" t="s">
        <v>359</v>
      </c>
    </row>
    <row r="50" spans="2:20">
      <c r="B50" s="498" t="s">
        <v>377</v>
      </c>
      <c r="C50" s="275">
        <v>49</v>
      </c>
      <c r="D50" s="498" t="s">
        <v>310</v>
      </c>
      <c r="E50" s="498"/>
      <c r="F50" s="275">
        <v>466</v>
      </c>
      <c r="G50" s="275">
        <v>0</v>
      </c>
      <c r="H50" s="275">
        <v>0</v>
      </c>
      <c r="I50" s="499">
        <f t="shared" si="3"/>
        <v>466</v>
      </c>
      <c r="J50" s="275">
        <v>186</v>
      </c>
      <c r="K50" s="500">
        <f t="shared" si="4"/>
        <v>179.48999999999998</v>
      </c>
      <c r="L50" s="501">
        <f t="shared" si="5"/>
        <v>2.5962449161513179</v>
      </c>
      <c r="M50" s="275">
        <v>0</v>
      </c>
      <c r="N50" s="496" t="s">
        <v>311</v>
      </c>
      <c r="O50" s="496">
        <v>200</v>
      </c>
      <c r="P50" s="496">
        <v>4</v>
      </c>
      <c r="Q50" s="496">
        <v>1.5</v>
      </c>
      <c r="R50" s="496">
        <v>1.5</v>
      </c>
      <c r="S50" s="496">
        <v>20</v>
      </c>
      <c r="T50" s="497"/>
    </row>
    <row r="51" spans="2:20">
      <c r="B51" s="498" t="s">
        <v>378</v>
      </c>
      <c r="C51" s="275">
        <v>49</v>
      </c>
      <c r="D51" s="498" t="s">
        <v>309</v>
      </c>
      <c r="E51" s="498"/>
      <c r="F51" s="275">
        <v>0</v>
      </c>
      <c r="G51" s="275">
        <v>80</v>
      </c>
      <c r="H51" s="275">
        <v>54</v>
      </c>
      <c r="I51" s="499">
        <f t="shared" si="3"/>
        <v>720</v>
      </c>
      <c r="J51" s="275">
        <v>360</v>
      </c>
      <c r="K51" s="500">
        <f t="shared" si="4"/>
        <v>315</v>
      </c>
      <c r="L51" s="501">
        <f t="shared" si="5"/>
        <v>2.2857142857142856</v>
      </c>
      <c r="M51" s="275">
        <v>-200</v>
      </c>
      <c r="N51" s="496" t="s">
        <v>334</v>
      </c>
      <c r="O51" s="496">
        <v>200</v>
      </c>
      <c r="P51" s="496">
        <v>7</v>
      </c>
      <c r="Q51" s="496">
        <v>10</v>
      </c>
      <c r="R51" s="496">
        <v>1.5</v>
      </c>
      <c r="S51" s="496">
        <v>0</v>
      </c>
      <c r="T51" s="497" t="s">
        <v>359</v>
      </c>
    </row>
    <row r="52" spans="2:20">
      <c r="B52" s="502" t="s">
        <v>305</v>
      </c>
      <c r="C52" s="499">
        <v>50</v>
      </c>
      <c r="D52" s="502" t="s">
        <v>310</v>
      </c>
      <c r="E52" s="498"/>
      <c r="F52" s="499">
        <v>110</v>
      </c>
      <c r="G52" s="499">
        <v>146</v>
      </c>
      <c r="H52" s="499">
        <v>36</v>
      </c>
      <c r="I52" s="499">
        <f t="shared" si="3"/>
        <v>986</v>
      </c>
      <c r="J52" s="499">
        <v>202</v>
      </c>
      <c r="K52" s="503">
        <f t="shared" si="4"/>
        <v>194.93</v>
      </c>
      <c r="L52" s="501">
        <f t="shared" si="5"/>
        <v>5.0582260298568711</v>
      </c>
      <c r="M52" s="499">
        <v>0</v>
      </c>
      <c r="N52" s="271" t="s">
        <v>311</v>
      </c>
      <c r="O52" s="271">
        <v>200</v>
      </c>
      <c r="P52" s="271">
        <v>3</v>
      </c>
      <c r="Q52" s="271">
        <v>1.5</v>
      </c>
      <c r="R52" s="271">
        <v>1.5</v>
      </c>
      <c r="S52" s="271">
        <v>0</v>
      </c>
      <c r="T52" s="492"/>
    </row>
    <row r="53" spans="2:20">
      <c r="B53" s="498" t="s">
        <v>384</v>
      </c>
      <c r="C53" s="275">
        <v>51</v>
      </c>
      <c r="D53" s="498" t="s">
        <v>309</v>
      </c>
      <c r="E53" s="498"/>
      <c r="F53" s="275">
        <v>0</v>
      </c>
      <c r="G53" s="275">
        <v>101</v>
      </c>
      <c r="H53" s="275">
        <v>96</v>
      </c>
      <c r="I53" s="499">
        <f t="shared" si="3"/>
        <v>1616</v>
      </c>
      <c r="J53" s="275">
        <v>237</v>
      </c>
      <c r="K53" s="500">
        <f t="shared" si="4"/>
        <v>207.375</v>
      </c>
      <c r="L53" s="501">
        <f t="shared" si="5"/>
        <v>7.7926461723930078</v>
      </c>
      <c r="M53" s="275">
        <v>-100</v>
      </c>
      <c r="N53" s="496" t="s">
        <v>334</v>
      </c>
      <c r="O53" s="496">
        <v>200</v>
      </c>
      <c r="P53" s="496">
        <v>3</v>
      </c>
      <c r="Q53" s="496">
        <v>1.5</v>
      </c>
      <c r="R53" s="496">
        <v>1.5</v>
      </c>
      <c r="S53" s="496">
        <v>0</v>
      </c>
      <c r="T53" s="497" t="s">
        <v>385</v>
      </c>
    </row>
    <row r="54" spans="2:20">
      <c r="B54" s="498" t="s">
        <v>381</v>
      </c>
      <c r="C54" s="275">
        <v>52</v>
      </c>
      <c r="D54" s="498" t="s">
        <v>315</v>
      </c>
      <c r="E54" s="498"/>
      <c r="F54" s="275">
        <v>725</v>
      </c>
      <c r="G54" s="275">
        <v>0</v>
      </c>
      <c r="H54" s="275">
        <v>0</v>
      </c>
      <c r="I54" s="499">
        <f t="shared" si="3"/>
        <v>725</v>
      </c>
      <c r="J54" s="275">
        <v>250</v>
      </c>
      <c r="K54" s="500">
        <f t="shared" si="4"/>
        <v>241.25</v>
      </c>
      <c r="L54" s="501">
        <f t="shared" si="5"/>
        <v>3.0051813471502591</v>
      </c>
      <c r="M54" s="275">
        <v>0</v>
      </c>
      <c r="N54" s="496" t="s">
        <v>333</v>
      </c>
      <c r="O54" s="496">
        <v>200</v>
      </c>
      <c r="P54" s="496">
        <v>5</v>
      </c>
      <c r="Q54" s="496">
        <v>1.5</v>
      </c>
      <c r="R54" s="496">
        <v>1.5</v>
      </c>
      <c r="S54" s="496">
        <v>5</v>
      </c>
      <c r="T54" s="497" t="s">
        <v>382</v>
      </c>
    </row>
    <row r="55" spans="2:20">
      <c r="B55" s="498" t="s">
        <v>383</v>
      </c>
      <c r="C55" s="275">
        <v>52</v>
      </c>
      <c r="D55" s="498" t="s">
        <v>310</v>
      </c>
      <c r="E55" s="498"/>
      <c r="F55" s="275">
        <v>60</v>
      </c>
      <c r="G55" s="275">
        <v>79</v>
      </c>
      <c r="H55" s="275">
        <v>78</v>
      </c>
      <c r="I55" s="499">
        <f t="shared" si="3"/>
        <v>1087</v>
      </c>
      <c r="J55" s="275">
        <v>172</v>
      </c>
      <c r="K55" s="500">
        <f t="shared" si="4"/>
        <v>165.98</v>
      </c>
      <c r="L55" s="501">
        <f t="shared" si="5"/>
        <v>6.5489818050367514</v>
      </c>
      <c r="M55" s="275">
        <v>0</v>
      </c>
      <c r="N55" s="496" t="s">
        <v>333</v>
      </c>
      <c r="O55" s="496">
        <v>200</v>
      </c>
      <c r="P55" s="496">
        <v>3</v>
      </c>
      <c r="Q55" s="496">
        <v>1.5</v>
      </c>
      <c r="R55" s="496">
        <v>1.5</v>
      </c>
      <c r="S55" s="496">
        <v>0</v>
      </c>
      <c r="T55" s="497"/>
    </row>
    <row r="56" spans="2:20">
      <c r="B56" s="498" t="s">
        <v>392</v>
      </c>
      <c r="C56" s="275">
        <v>54</v>
      </c>
      <c r="D56" s="498" t="s">
        <v>309</v>
      </c>
      <c r="E56" s="498"/>
      <c r="F56" s="275">
        <v>535</v>
      </c>
      <c r="G56" s="275">
        <v>0</v>
      </c>
      <c r="H56" s="275">
        <v>0</v>
      </c>
      <c r="I56" s="504">
        <f t="shared" si="3"/>
        <v>535</v>
      </c>
      <c r="J56" s="275">
        <v>299</v>
      </c>
      <c r="K56" s="500">
        <f t="shared" si="4"/>
        <v>261.625</v>
      </c>
      <c r="L56" s="501">
        <f t="shared" si="5"/>
        <v>2.0449116101290015</v>
      </c>
      <c r="M56" s="275">
        <v>-200</v>
      </c>
      <c r="N56" s="496" t="s">
        <v>334</v>
      </c>
      <c r="O56" s="496">
        <v>200</v>
      </c>
      <c r="P56" s="496">
        <v>3.2</v>
      </c>
      <c r="Q56" s="496">
        <v>1.5</v>
      </c>
      <c r="R56" s="496">
        <v>1.5</v>
      </c>
      <c r="S56" s="496">
        <v>0</v>
      </c>
      <c r="T56" s="497" t="s">
        <v>359</v>
      </c>
    </row>
    <row r="57" spans="2:20">
      <c r="B57" s="498" t="s">
        <v>393</v>
      </c>
      <c r="C57" s="275">
        <v>54</v>
      </c>
      <c r="D57" s="498" t="s">
        <v>310</v>
      </c>
      <c r="E57" s="498"/>
      <c r="F57" s="275">
        <v>688</v>
      </c>
      <c r="G57" s="275">
        <v>0</v>
      </c>
      <c r="H57" s="275">
        <v>0</v>
      </c>
      <c r="I57" s="504">
        <f t="shared" si="3"/>
        <v>688</v>
      </c>
      <c r="J57" s="275">
        <v>251</v>
      </c>
      <c r="K57" s="500">
        <f t="shared" si="4"/>
        <v>242.215</v>
      </c>
      <c r="L57" s="501">
        <f t="shared" si="5"/>
        <v>2.8404516648432176</v>
      </c>
      <c r="M57" s="275">
        <v>0</v>
      </c>
      <c r="N57" s="496" t="s">
        <v>311</v>
      </c>
      <c r="O57" s="496">
        <v>200</v>
      </c>
      <c r="P57" s="496">
        <v>4.5</v>
      </c>
      <c r="Q57" s="496">
        <v>1.5</v>
      </c>
      <c r="R57" s="496">
        <v>1.5</v>
      </c>
      <c r="S57" s="496">
        <v>0</v>
      </c>
      <c r="T57" s="497"/>
    </row>
    <row r="58" spans="2:20">
      <c r="B58" s="498" t="s">
        <v>391</v>
      </c>
      <c r="C58" s="275">
        <v>54</v>
      </c>
      <c r="D58" s="498" t="s">
        <v>310</v>
      </c>
      <c r="E58" s="498"/>
      <c r="F58" s="275">
        <v>0</v>
      </c>
      <c r="G58" s="275">
        <v>245</v>
      </c>
      <c r="H58" s="275">
        <v>30</v>
      </c>
      <c r="I58" s="504">
        <f t="shared" si="3"/>
        <v>1225</v>
      </c>
      <c r="J58" s="275">
        <v>290</v>
      </c>
      <c r="K58" s="500">
        <f t="shared" si="4"/>
        <v>279.84999999999997</v>
      </c>
      <c r="L58" s="501">
        <f t="shared" si="5"/>
        <v>4.3773450062533508</v>
      </c>
      <c r="M58" s="275">
        <v>-20</v>
      </c>
      <c r="N58" s="496" t="s">
        <v>334</v>
      </c>
      <c r="O58" s="496">
        <v>200</v>
      </c>
      <c r="P58" s="496">
        <v>3</v>
      </c>
      <c r="Q58" s="496">
        <v>6</v>
      </c>
      <c r="R58" s="496">
        <v>1.5</v>
      </c>
      <c r="S58" s="496">
        <v>5</v>
      </c>
      <c r="T58" s="497"/>
    </row>
    <row r="59" spans="2:20">
      <c r="B59" s="498" t="s">
        <v>397</v>
      </c>
      <c r="C59" s="275">
        <v>55</v>
      </c>
      <c r="D59" s="498" t="s">
        <v>315</v>
      </c>
      <c r="E59" s="498"/>
      <c r="F59" s="275">
        <v>500</v>
      </c>
      <c r="G59" s="275">
        <v>0</v>
      </c>
      <c r="H59" s="275">
        <v>0</v>
      </c>
      <c r="I59" s="504">
        <f t="shared" si="3"/>
        <v>500</v>
      </c>
      <c r="J59" s="275">
        <v>210</v>
      </c>
      <c r="K59" s="500">
        <f t="shared" si="4"/>
        <v>202.65</v>
      </c>
      <c r="L59" s="501">
        <f t="shared" si="5"/>
        <v>2.4673081667900321</v>
      </c>
      <c r="M59" s="275">
        <v>0</v>
      </c>
      <c r="N59" s="496" t="s">
        <v>417</v>
      </c>
      <c r="O59" s="496">
        <v>200</v>
      </c>
      <c r="P59" s="496">
        <v>6</v>
      </c>
      <c r="Q59" s="496">
        <v>12</v>
      </c>
      <c r="R59" s="496">
        <v>1.5</v>
      </c>
      <c r="S59" s="496">
        <v>0</v>
      </c>
      <c r="T59" s="497" t="s">
        <v>368</v>
      </c>
    </row>
    <row r="60" spans="2:20">
      <c r="B60" s="498" t="s">
        <v>396</v>
      </c>
      <c r="C60" s="275">
        <v>55</v>
      </c>
      <c r="D60" s="498" t="s">
        <v>315</v>
      </c>
      <c r="E60" s="498"/>
      <c r="F60" s="275">
        <v>534</v>
      </c>
      <c r="G60" s="275">
        <v>0</v>
      </c>
      <c r="H60" s="275">
        <v>0</v>
      </c>
      <c r="I60" s="504">
        <f t="shared" si="3"/>
        <v>534</v>
      </c>
      <c r="J60" s="275">
        <v>210</v>
      </c>
      <c r="K60" s="500">
        <f t="shared" si="4"/>
        <v>202.65</v>
      </c>
      <c r="L60" s="501">
        <f t="shared" si="5"/>
        <v>2.6350851221317542</v>
      </c>
      <c r="M60" s="275">
        <v>0</v>
      </c>
      <c r="N60" s="496" t="s">
        <v>417</v>
      </c>
      <c r="O60" s="496">
        <v>200</v>
      </c>
      <c r="P60" s="496">
        <v>6</v>
      </c>
      <c r="Q60" s="496">
        <v>12</v>
      </c>
      <c r="R60" s="496">
        <v>1.5</v>
      </c>
      <c r="S60" s="496">
        <v>0</v>
      </c>
      <c r="T60" s="497" t="s">
        <v>369</v>
      </c>
    </row>
    <row r="61" spans="2:20">
      <c r="B61" s="498" t="s">
        <v>395</v>
      </c>
      <c r="C61" s="275">
        <v>55</v>
      </c>
      <c r="D61" s="498" t="s">
        <v>310</v>
      </c>
      <c r="E61" s="498"/>
      <c r="F61" s="275">
        <v>0</v>
      </c>
      <c r="G61" s="275" t="s">
        <v>328</v>
      </c>
      <c r="H61" s="275" t="s">
        <v>328</v>
      </c>
      <c r="I61" s="504" t="e">
        <f t="shared" si="3"/>
        <v>#VALUE!</v>
      </c>
      <c r="J61" s="275">
        <v>200</v>
      </c>
      <c r="K61" s="500">
        <f t="shared" si="4"/>
        <v>193</v>
      </c>
      <c r="L61" s="501" t="e">
        <f t="shared" si="5"/>
        <v>#VALUE!</v>
      </c>
      <c r="M61" s="275"/>
      <c r="N61" s="496"/>
      <c r="O61" s="496"/>
      <c r="P61" s="496">
        <v>6</v>
      </c>
      <c r="Q61" s="496"/>
      <c r="R61" s="496"/>
      <c r="S61" s="496"/>
      <c r="T61" s="497"/>
    </row>
    <row r="62" spans="2:20">
      <c r="B62" s="498" t="s">
        <v>394</v>
      </c>
      <c r="C62" s="275">
        <v>56</v>
      </c>
      <c r="D62" s="498" t="s">
        <v>309</v>
      </c>
      <c r="E62" s="498" t="s">
        <v>373</v>
      </c>
      <c r="F62" s="275">
        <v>0</v>
      </c>
      <c r="G62" s="275">
        <v>117</v>
      </c>
      <c r="H62" s="275">
        <v>54</v>
      </c>
      <c r="I62" s="504">
        <f t="shared" si="3"/>
        <v>1053</v>
      </c>
      <c r="J62" s="275">
        <v>203</v>
      </c>
      <c r="K62" s="500">
        <f t="shared" si="4"/>
        <v>177.625</v>
      </c>
      <c r="L62" s="501">
        <f t="shared" si="5"/>
        <v>5.9282195636875441</v>
      </c>
      <c r="M62" s="275">
        <v>0</v>
      </c>
      <c r="N62" s="496" t="s">
        <v>333</v>
      </c>
      <c r="O62" s="496">
        <v>200</v>
      </c>
      <c r="P62" s="496">
        <v>3</v>
      </c>
      <c r="Q62" s="496">
        <v>1.5</v>
      </c>
      <c r="R62" s="496">
        <v>1.5</v>
      </c>
      <c r="S62" s="496">
        <v>0</v>
      </c>
      <c r="T62" s="497" t="s">
        <v>372</v>
      </c>
    </row>
    <row r="63" spans="2:20">
      <c r="B63" s="498" t="s">
        <v>398</v>
      </c>
      <c r="C63" s="275">
        <v>57</v>
      </c>
      <c r="D63" s="498" t="s">
        <v>315</v>
      </c>
      <c r="E63" s="498"/>
      <c r="F63" s="275">
        <v>946</v>
      </c>
      <c r="G63" s="275">
        <v>0</v>
      </c>
      <c r="H63" s="275">
        <v>0</v>
      </c>
      <c r="I63" s="504">
        <f t="shared" si="3"/>
        <v>946</v>
      </c>
      <c r="J63" s="275">
        <v>210</v>
      </c>
      <c r="K63" s="500">
        <f t="shared" si="4"/>
        <v>202.65</v>
      </c>
      <c r="L63" s="501">
        <f t="shared" si="5"/>
        <v>4.6681470515667405</v>
      </c>
      <c r="M63" s="275">
        <v>-50</v>
      </c>
      <c r="N63" s="496" t="s">
        <v>334</v>
      </c>
      <c r="O63" s="496">
        <v>200</v>
      </c>
      <c r="P63" s="496">
        <v>4.5</v>
      </c>
      <c r="Q63" s="496">
        <v>1.5</v>
      </c>
      <c r="R63" s="496">
        <v>1.5</v>
      </c>
      <c r="S63" s="496">
        <v>5</v>
      </c>
      <c r="T63" s="497" t="s">
        <v>354</v>
      </c>
    </row>
    <row r="64" spans="2:20">
      <c r="B64" s="498" t="s">
        <v>399</v>
      </c>
      <c r="C64" s="275">
        <v>57</v>
      </c>
      <c r="D64" s="498" t="s">
        <v>309</v>
      </c>
      <c r="E64" s="498"/>
      <c r="F64" s="275">
        <v>0</v>
      </c>
      <c r="G64" s="275">
        <v>122</v>
      </c>
      <c r="H64" s="275">
        <v>54</v>
      </c>
      <c r="I64" s="504">
        <f t="shared" si="3"/>
        <v>1098</v>
      </c>
      <c r="J64" s="275">
        <v>495</v>
      </c>
      <c r="K64" s="500">
        <f t="shared" si="4"/>
        <v>433.125</v>
      </c>
      <c r="L64" s="501">
        <f t="shared" si="5"/>
        <v>2.535064935064935</v>
      </c>
      <c r="M64" s="275">
        <v>-200</v>
      </c>
      <c r="N64" s="496" t="s">
        <v>334</v>
      </c>
      <c r="O64" s="496">
        <v>200</v>
      </c>
      <c r="P64" s="496">
        <v>5.5</v>
      </c>
      <c r="Q64" s="496">
        <v>1.5</v>
      </c>
      <c r="R64" s="496">
        <v>1.5</v>
      </c>
      <c r="S64" s="496">
        <v>0</v>
      </c>
      <c r="T64" s="497" t="s">
        <v>359</v>
      </c>
    </row>
    <row r="65" spans="2:20">
      <c r="B65" s="498" t="s">
        <v>400</v>
      </c>
      <c r="C65" s="275">
        <v>58</v>
      </c>
      <c r="D65" s="498" t="s">
        <v>309</v>
      </c>
      <c r="E65" s="498"/>
      <c r="F65" s="275">
        <v>0</v>
      </c>
      <c r="G65" s="275">
        <v>166</v>
      </c>
      <c r="H65" s="275">
        <v>48</v>
      </c>
      <c r="I65" s="504">
        <f t="shared" si="3"/>
        <v>1328</v>
      </c>
      <c r="J65" s="275">
        <v>295</v>
      </c>
      <c r="K65" s="500">
        <f t="shared" si="4"/>
        <v>258.125</v>
      </c>
      <c r="L65" s="501">
        <f t="shared" si="5"/>
        <v>5.1447941888619857</v>
      </c>
      <c r="M65" s="275">
        <v>-100</v>
      </c>
      <c r="N65" s="496" t="s">
        <v>343</v>
      </c>
      <c r="O65" s="496">
        <v>200</v>
      </c>
      <c r="P65" s="496">
        <v>3</v>
      </c>
      <c r="Q65" s="496">
        <v>1.5</v>
      </c>
      <c r="R65" s="496">
        <v>1.5</v>
      </c>
      <c r="S65" s="496">
        <v>0</v>
      </c>
      <c r="T65" s="497"/>
    </row>
    <row r="66" spans="2:20">
      <c r="B66" s="498" t="s">
        <v>401</v>
      </c>
      <c r="C66" s="275">
        <v>59</v>
      </c>
      <c r="D66" s="498" t="s">
        <v>309</v>
      </c>
      <c r="E66" s="498"/>
      <c r="F66" s="275">
        <v>708</v>
      </c>
      <c r="G66" s="275">
        <v>0</v>
      </c>
      <c r="H66" s="275">
        <v>0</v>
      </c>
      <c r="I66" s="504">
        <f t="shared" si="3"/>
        <v>708</v>
      </c>
      <c r="J66" s="275">
        <v>382</v>
      </c>
      <c r="K66" s="500">
        <f t="shared" si="4"/>
        <v>334.25</v>
      </c>
      <c r="L66" s="501">
        <f t="shared" si="5"/>
        <v>2.118175018698579</v>
      </c>
      <c r="M66" s="275">
        <v>-200</v>
      </c>
      <c r="N66" s="496" t="s">
        <v>334</v>
      </c>
      <c r="O66" s="496">
        <v>200</v>
      </c>
      <c r="P66" s="496">
        <v>3.2</v>
      </c>
      <c r="Q66" s="496">
        <v>1.5</v>
      </c>
      <c r="R66" s="496">
        <v>1.5</v>
      </c>
      <c r="S66" s="496">
        <v>0</v>
      </c>
      <c r="T66" s="497" t="s">
        <v>359</v>
      </c>
    </row>
    <row r="67" spans="2:20">
      <c r="B67" s="498" t="s">
        <v>402</v>
      </c>
      <c r="C67" s="275">
        <v>59</v>
      </c>
      <c r="D67" s="498" t="s">
        <v>310</v>
      </c>
      <c r="E67" s="498"/>
      <c r="F67" s="275">
        <v>0</v>
      </c>
      <c r="G67" s="275">
        <v>123</v>
      </c>
      <c r="H67" s="275">
        <v>78</v>
      </c>
      <c r="I67" s="504">
        <f t="shared" si="3"/>
        <v>1599</v>
      </c>
      <c r="J67" s="275">
        <v>400</v>
      </c>
      <c r="K67" s="500">
        <f t="shared" si="4"/>
        <v>386</v>
      </c>
      <c r="L67" s="501">
        <f t="shared" si="5"/>
        <v>4.142487046632124</v>
      </c>
      <c r="M67" s="275">
        <v>0</v>
      </c>
      <c r="N67" s="496" t="s">
        <v>334</v>
      </c>
      <c r="O67" s="496">
        <v>200</v>
      </c>
      <c r="P67" s="496">
        <v>3</v>
      </c>
      <c r="Q67" s="496">
        <v>1.5</v>
      </c>
      <c r="R67" s="496">
        <v>1.5</v>
      </c>
      <c r="S67" s="496">
        <v>0</v>
      </c>
      <c r="T67" s="492" t="s">
        <v>371</v>
      </c>
    </row>
    <row r="68" spans="2:20">
      <c r="B68" s="498" t="s">
        <v>406</v>
      </c>
      <c r="C68" s="275">
        <v>60</v>
      </c>
      <c r="D68" s="498" t="s">
        <v>309</v>
      </c>
      <c r="E68" s="498"/>
      <c r="F68" s="275">
        <v>0</v>
      </c>
      <c r="G68" s="275">
        <v>80</v>
      </c>
      <c r="H68" s="275">
        <v>54</v>
      </c>
      <c r="I68" s="504">
        <f t="shared" si="3"/>
        <v>720</v>
      </c>
      <c r="J68" s="275">
        <v>650</v>
      </c>
      <c r="K68" s="500">
        <f t="shared" si="4"/>
        <v>568.75</v>
      </c>
      <c r="L68" s="501">
        <f t="shared" si="5"/>
        <v>1.2659340659340659</v>
      </c>
      <c r="M68" s="275">
        <v>-200</v>
      </c>
      <c r="N68" s="496" t="s">
        <v>333</v>
      </c>
      <c r="O68" s="496">
        <v>200</v>
      </c>
      <c r="P68" s="496">
        <v>8</v>
      </c>
      <c r="Q68" s="496">
        <v>10</v>
      </c>
      <c r="R68" s="496">
        <v>1.5</v>
      </c>
      <c r="S68" s="496">
        <v>0</v>
      </c>
      <c r="T68" s="497" t="s">
        <v>415</v>
      </c>
    </row>
    <row r="69" spans="2:20">
      <c r="B69" s="498" t="s">
        <v>403</v>
      </c>
      <c r="C69" s="275">
        <v>60</v>
      </c>
      <c r="D69" s="498" t="s">
        <v>309</v>
      </c>
      <c r="E69" s="498"/>
      <c r="F69" s="275">
        <v>720</v>
      </c>
      <c r="G69" s="275">
        <v>0</v>
      </c>
      <c r="H69" s="275">
        <v>0</v>
      </c>
      <c r="I69" s="504">
        <f t="shared" si="3"/>
        <v>720</v>
      </c>
      <c r="J69" s="275">
        <v>360</v>
      </c>
      <c r="K69" s="500">
        <f t="shared" si="4"/>
        <v>315</v>
      </c>
      <c r="L69" s="501">
        <f t="shared" si="5"/>
        <v>2.2857142857142856</v>
      </c>
      <c r="M69" s="275">
        <v>-150</v>
      </c>
      <c r="N69" s="496" t="s">
        <v>333</v>
      </c>
      <c r="O69" s="496">
        <v>200</v>
      </c>
      <c r="P69" s="496">
        <v>3.2</v>
      </c>
      <c r="Q69" s="496">
        <v>1.5</v>
      </c>
      <c r="R69" s="496">
        <v>1.5</v>
      </c>
      <c r="S69" s="496">
        <v>0</v>
      </c>
      <c r="T69" s="497" t="s">
        <v>359</v>
      </c>
    </row>
    <row r="70" spans="2:20">
      <c r="B70" s="498" t="s">
        <v>404</v>
      </c>
      <c r="C70" s="275">
        <v>60</v>
      </c>
      <c r="D70" s="498" t="s">
        <v>309</v>
      </c>
      <c r="E70" s="498"/>
      <c r="F70" s="275">
        <v>1500</v>
      </c>
      <c r="G70" s="275">
        <v>0</v>
      </c>
      <c r="H70" s="275">
        <v>0</v>
      </c>
      <c r="I70" s="504">
        <f t="shared" si="3"/>
        <v>1500</v>
      </c>
      <c r="J70" s="275">
        <v>375</v>
      </c>
      <c r="K70" s="500">
        <f t="shared" si="4"/>
        <v>328.125</v>
      </c>
      <c r="L70" s="501">
        <f t="shared" si="5"/>
        <v>4.5714285714285712</v>
      </c>
      <c r="M70" s="275">
        <v>-200</v>
      </c>
      <c r="N70" s="496" t="s">
        <v>334</v>
      </c>
      <c r="O70" s="496">
        <v>200</v>
      </c>
      <c r="P70" s="496">
        <v>3.2</v>
      </c>
      <c r="Q70" s="496">
        <v>900</v>
      </c>
      <c r="R70" s="496">
        <v>1.5</v>
      </c>
      <c r="S70" s="496">
        <v>0</v>
      </c>
      <c r="T70" s="497" t="s">
        <v>416</v>
      </c>
    </row>
    <row r="71" spans="2:20">
      <c r="B71" s="498" t="s">
        <v>407</v>
      </c>
      <c r="C71" s="275">
        <v>60</v>
      </c>
      <c r="D71" s="498" t="s">
        <v>309</v>
      </c>
      <c r="E71" s="498"/>
      <c r="F71" s="275">
        <v>0</v>
      </c>
      <c r="G71" s="275">
        <v>310</v>
      </c>
      <c r="H71" s="275">
        <v>48</v>
      </c>
      <c r="I71" s="504">
        <f t="shared" si="3"/>
        <v>2480</v>
      </c>
      <c r="J71" s="275">
        <v>470</v>
      </c>
      <c r="K71" s="500">
        <f t="shared" si="4"/>
        <v>411.25</v>
      </c>
      <c r="L71" s="501">
        <f t="shared" si="5"/>
        <v>6.0303951367781155</v>
      </c>
      <c r="M71" s="275">
        <v>-100</v>
      </c>
      <c r="N71" s="496" t="s">
        <v>343</v>
      </c>
      <c r="O71" s="496">
        <v>200</v>
      </c>
      <c r="P71" s="496">
        <v>3</v>
      </c>
      <c r="Q71" s="496">
        <v>1.5</v>
      </c>
      <c r="R71" s="496">
        <v>1.5</v>
      </c>
      <c r="S71" s="496">
        <v>0</v>
      </c>
      <c r="T71" s="497"/>
    </row>
    <row r="72" spans="2:20">
      <c r="B72" s="498" t="s">
        <v>411</v>
      </c>
      <c r="C72" s="275">
        <v>61</v>
      </c>
      <c r="D72" s="498" t="s">
        <v>309</v>
      </c>
      <c r="E72" s="498"/>
      <c r="F72" s="275"/>
      <c r="G72" s="275">
        <v>0</v>
      </c>
      <c r="H72" s="275">
        <v>0</v>
      </c>
      <c r="I72" s="504">
        <f t="shared" si="3"/>
        <v>0</v>
      </c>
      <c r="J72" s="275">
        <v>450</v>
      </c>
      <c r="K72" s="500">
        <f t="shared" si="4"/>
        <v>393.75</v>
      </c>
      <c r="L72" s="501">
        <f t="shared" si="5"/>
        <v>0</v>
      </c>
      <c r="M72" s="275"/>
      <c r="N72" s="496"/>
      <c r="O72" s="496"/>
      <c r="P72" s="496">
        <v>4</v>
      </c>
      <c r="Q72" s="496"/>
      <c r="R72" s="496"/>
      <c r="S72" s="496"/>
      <c r="T72" s="497" t="s">
        <v>432</v>
      </c>
    </row>
    <row r="73" spans="2:20">
      <c r="B73" s="498" t="s">
        <v>408</v>
      </c>
      <c r="C73" s="275">
        <v>61</v>
      </c>
      <c r="D73" s="498" t="s">
        <v>309</v>
      </c>
      <c r="E73" s="498"/>
      <c r="F73" s="275">
        <v>875</v>
      </c>
      <c r="G73" s="275">
        <v>0</v>
      </c>
      <c r="H73" s="275">
        <v>0</v>
      </c>
      <c r="I73" s="504">
        <f t="shared" ref="I73:I79" si="6">F73+G73*H73/6</f>
        <v>875</v>
      </c>
      <c r="J73" s="275">
        <v>450</v>
      </c>
      <c r="K73" s="500">
        <f t="shared" ref="K73:K79" si="7">J73*(100%-(1%+INDEX($C$3:$C$5,MATCH(D73,$B$3:$B$5,0))/2000))</f>
        <v>393.75</v>
      </c>
      <c r="L73" s="501">
        <f t="shared" ref="L73:L79" si="8">I73/K73</f>
        <v>2.2222222222222223</v>
      </c>
      <c r="M73" s="275"/>
      <c r="N73" s="496"/>
      <c r="O73" s="496"/>
      <c r="P73" s="496">
        <v>3.2</v>
      </c>
      <c r="Q73" s="496"/>
      <c r="R73" s="496"/>
      <c r="S73" s="496"/>
      <c r="T73" s="497" t="s">
        <v>359</v>
      </c>
    </row>
    <row r="74" spans="2:20">
      <c r="B74" s="498" t="s">
        <v>409</v>
      </c>
      <c r="C74" s="275">
        <v>61</v>
      </c>
      <c r="D74" s="498" t="s">
        <v>309</v>
      </c>
      <c r="E74" s="498"/>
      <c r="F74" s="275">
        <v>1325</v>
      </c>
      <c r="G74" s="275">
        <v>0</v>
      </c>
      <c r="H74" s="275">
        <v>0</v>
      </c>
      <c r="I74" s="504">
        <f t="shared" si="6"/>
        <v>1325</v>
      </c>
      <c r="J74" s="275">
        <v>445</v>
      </c>
      <c r="K74" s="500">
        <f t="shared" si="7"/>
        <v>389.375</v>
      </c>
      <c r="L74" s="501">
        <f t="shared" si="8"/>
        <v>3.4028892455858748</v>
      </c>
      <c r="M74" s="275"/>
      <c r="N74" s="496"/>
      <c r="O74" s="496"/>
      <c r="P74" s="496">
        <v>6</v>
      </c>
      <c r="Q74" s="496"/>
      <c r="R74" s="496"/>
      <c r="S74" s="496"/>
      <c r="T74" s="497"/>
    </row>
    <row r="75" spans="2:20">
      <c r="B75" s="498" t="s">
        <v>410</v>
      </c>
      <c r="C75" s="275">
        <v>61</v>
      </c>
      <c r="D75" s="498" t="s">
        <v>310</v>
      </c>
      <c r="E75" s="498"/>
      <c r="F75" s="275">
        <v>0</v>
      </c>
      <c r="G75" s="275">
        <v>188</v>
      </c>
      <c r="H75" s="275">
        <v>84</v>
      </c>
      <c r="I75" s="504">
        <f t="shared" si="6"/>
        <v>2632</v>
      </c>
      <c r="J75" s="275">
        <v>340</v>
      </c>
      <c r="K75" s="500">
        <f t="shared" si="7"/>
        <v>328.09999999999997</v>
      </c>
      <c r="L75" s="501">
        <f t="shared" si="8"/>
        <v>8.02194452910698</v>
      </c>
      <c r="M75" s="275">
        <v>-50</v>
      </c>
      <c r="N75" s="496" t="s">
        <v>333</v>
      </c>
      <c r="O75" s="496">
        <v>200</v>
      </c>
      <c r="P75" s="496">
        <v>3</v>
      </c>
      <c r="Q75" s="496">
        <v>1.5</v>
      </c>
      <c r="R75" s="496">
        <v>1.5</v>
      </c>
      <c r="S75" s="496">
        <v>0</v>
      </c>
      <c r="T75" s="497"/>
    </row>
    <row r="76" spans="2:20">
      <c r="B76" s="498" t="s">
        <v>412</v>
      </c>
      <c r="C76" s="275">
        <v>62</v>
      </c>
      <c r="D76" s="498" t="s">
        <v>309</v>
      </c>
      <c r="E76" s="498"/>
      <c r="F76" s="275">
        <v>0</v>
      </c>
      <c r="G76" s="275">
        <v>200</v>
      </c>
      <c r="H76" s="275">
        <v>60</v>
      </c>
      <c r="I76" s="504">
        <f t="shared" si="6"/>
        <v>2000</v>
      </c>
      <c r="J76" s="275">
        <v>550</v>
      </c>
      <c r="K76" s="500">
        <f t="shared" si="7"/>
        <v>481.25</v>
      </c>
      <c r="L76" s="501">
        <f t="shared" si="8"/>
        <v>4.1558441558441555</v>
      </c>
      <c r="M76" s="275">
        <v>-200</v>
      </c>
      <c r="N76" s="496" t="s">
        <v>334</v>
      </c>
      <c r="O76" s="496">
        <v>200</v>
      </c>
      <c r="P76" s="496">
        <v>6</v>
      </c>
      <c r="Q76" s="496">
        <v>1.5</v>
      </c>
      <c r="R76" s="496">
        <v>1.5</v>
      </c>
      <c r="S76" s="496">
        <v>0</v>
      </c>
      <c r="T76" s="497"/>
    </row>
    <row r="77" spans="2:20">
      <c r="B77" s="498" t="s">
        <v>413</v>
      </c>
      <c r="C77" s="275">
        <v>63</v>
      </c>
      <c r="D77" s="498" t="s">
        <v>310</v>
      </c>
      <c r="E77" s="498"/>
      <c r="F77" s="275">
        <v>0</v>
      </c>
      <c r="G77" s="275">
        <v>69</v>
      </c>
      <c r="H77" s="275">
        <v>120</v>
      </c>
      <c r="I77" s="504">
        <f t="shared" si="6"/>
        <v>1380</v>
      </c>
      <c r="J77" s="275">
        <v>200</v>
      </c>
      <c r="K77" s="500">
        <f t="shared" si="7"/>
        <v>193</v>
      </c>
      <c r="L77" s="501">
        <f t="shared" si="8"/>
        <v>7.1502590673575126</v>
      </c>
      <c r="M77" s="275"/>
      <c r="N77" s="496"/>
      <c r="O77" s="496"/>
      <c r="P77" s="496"/>
      <c r="Q77" s="496"/>
      <c r="R77" s="496"/>
      <c r="S77" s="496"/>
      <c r="T77" s="497"/>
    </row>
    <row r="78" spans="2:20">
      <c r="B78" s="498" t="s">
        <v>414</v>
      </c>
      <c r="C78" s="275">
        <v>63</v>
      </c>
      <c r="D78" s="498" t="s">
        <v>310</v>
      </c>
      <c r="E78" s="498"/>
      <c r="F78" s="275">
        <v>0</v>
      </c>
      <c r="G78" s="275">
        <v>441</v>
      </c>
      <c r="H78" s="275">
        <v>30</v>
      </c>
      <c r="I78" s="504">
        <f t="shared" si="6"/>
        <v>2205</v>
      </c>
      <c r="J78" s="275">
        <v>450</v>
      </c>
      <c r="K78" s="500">
        <f t="shared" si="7"/>
        <v>434.25</v>
      </c>
      <c r="L78" s="501">
        <f t="shared" si="8"/>
        <v>5.0777202072538863</v>
      </c>
      <c r="M78" s="275">
        <v>-30</v>
      </c>
      <c r="N78" s="496" t="s">
        <v>334</v>
      </c>
      <c r="O78" s="496">
        <v>200</v>
      </c>
      <c r="P78" s="496">
        <v>3</v>
      </c>
      <c r="Q78" s="496">
        <v>6</v>
      </c>
      <c r="R78" s="496">
        <v>1.5</v>
      </c>
      <c r="S78" s="496">
        <v>5</v>
      </c>
      <c r="T78" s="497"/>
    </row>
    <row r="79" spans="2:20">
      <c r="B79" s="498" t="s">
        <v>405</v>
      </c>
      <c r="C79" s="498"/>
      <c r="D79" s="498"/>
      <c r="E79" s="498"/>
      <c r="F79" s="275"/>
      <c r="G79" s="275"/>
      <c r="H79" s="275"/>
      <c r="I79" s="504">
        <f t="shared" si="6"/>
        <v>0</v>
      </c>
      <c r="J79" s="275"/>
      <c r="K79" s="500" t="e">
        <f t="shared" si="7"/>
        <v>#N/A</v>
      </c>
      <c r="L79" s="501" t="e">
        <f t="shared" si="8"/>
        <v>#N/A</v>
      </c>
      <c r="M79" s="275"/>
      <c r="N79" s="496"/>
      <c r="O79" s="496"/>
      <c r="P79" s="496"/>
      <c r="Q79" s="496"/>
      <c r="R79" s="496"/>
      <c r="S79" s="496"/>
      <c r="T79" s="497"/>
    </row>
  </sheetData>
  <conditionalFormatting sqref="L9:L79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9:I7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6"/>
  <sheetViews>
    <sheetView showGridLines="0" workbookViewId="0"/>
  </sheetViews>
  <sheetFormatPr defaultRowHeight="15"/>
  <cols>
    <col min="1" max="1" width="2.85546875" customWidth="1"/>
    <col min="2" max="2" width="5.42578125" customWidth="1"/>
    <col min="3" max="3" width="28.5703125" customWidth="1"/>
    <col min="4" max="4" width="51.140625" bestFit="1" customWidth="1"/>
    <col min="5" max="5" width="22" bestFit="1" customWidth="1"/>
    <col min="6" max="6" width="63.42578125" bestFit="1" customWidth="1"/>
    <col min="7" max="7" width="9.7109375" bestFit="1" customWidth="1"/>
  </cols>
  <sheetData>
    <row r="1" spans="2:7" ht="15.75" thickBot="1"/>
    <row r="2" spans="2:7">
      <c r="B2" s="458" t="s">
        <v>2185</v>
      </c>
      <c r="C2" s="459"/>
      <c r="D2" s="459"/>
      <c r="E2" s="459"/>
      <c r="F2" s="459"/>
      <c r="G2" s="473"/>
    </row>
    <row r="3" spans="2:7" ht="15.75" thickBot="1">
      <c r="B3" s="471"/>
      <c r="C3" s="462" t="s">
        <v>439</v>
      </c>
      <c r="D3" s="462" t="s">
        <v>2102</v>
      </c>
      <c r="E3" s="462" t="s">
        <v>440</v>
      </c>
      <c r="F3" s="472" t="s">
        <v>2103</v>
      </c>
      <c r="G3" s="473"/>
    </row>
    <row r="4" spans="2:7">
      <c r="B4" s="471"/>
      <c r="C4" s="475" t="s">
        <v>2134</v>
      </c>
      <c r="D4" s="475" t="s">
        <v>2135</v>
      </c>
      <c r="E4" s="475" t="s">
        <v>438</v>
      </c>
      <c r="F4" s="476" t="s">
        <v>435</v>
      </c>
      <c r="G4" s="226"/>
    </row>
    <row r="5" spans="2:7" ht="15.75" thickBot="1">
      <c r="B5" s="471"/>
      <c r="C5" s="474" t="s">
        <v>433</v>
      </c>
      <c r="D5" s="474" t="s">
        <v>434</v>
      </c>
      <c r="E5" s="477" t="s">
        <v>437</v>
      </c>
      <c r="F5" s="478" t="s">
        <v>436</v>
      </c>
      <c r="G5" s="226"/>
    </row>
    <row r="6" spans="2:7">
      <c r="B6" s="506"/>
      <c r="C6" s="52"/>
      <c r="D6" s="52"/>
      <c r="E6" s="52"/>
      <c r="F6" s="52"/>
      <c r="G6" s="226"/>
    </row>
    <row r="7" spans="2:7" ht="18.75">
      <c r="B7" s="505" t="s">
        <v>2184</v>
      </c>
      <c r="C7" s="52"/>
      <c r="D7" s="52"/>
      <c r="E7" s="52"/>
      <c r="F7" s="52"/>
      <c r="G7" s="226"/>
    </row>
    <row r="8" spans="2:7" ht="15.75" thickBot="1"/>
    <row r="9" spans="2:7" ht="15.75" thickBot="1">
      <c r="B9" s="433" t="s">
        <v>2177</v>
      </c>
      <c r="C9" s="434"/>
      <c r="D9" s="435"/>
      <c r="E9" s="435"/>
      <c r="F9" s="435"/>
      <c r="G9" s="436"/>
    </row>
    <row r="10" spans="2:7" ht="15.75" thickBot="1">
      <c r="B10" s="437" t="s">
        <v>121</v>
      </c>
      <c r="C10" s="438" t="s">
        <v>439</v>
      </c>
      <c r="D10" s="439" t="s">
        <v>2102</v>
      </c>
      <c r="E10" s="439" t="s">
        <v>440</v>
      </c>
      <c r="F10" s="439" t="s">
        <v>2103</v>
      </c>
      <c r="G10" s="440" t="s">
        <v>2104</v>
      </c>
    </row>
    <row r="11" spans="2:7">
      <c r="B11" s="441" t="s">
        <v>948</v>
      </c>
      <c r="C11" s="442" t="s">
        <v>2105</v>
      </c>
      <c r="D11" s="442" t="s">
        <v>2106</v>
      </c>
      <c r="E11" s="442" t="s">
        <v>2107</v>
      </c>
      <c r="F11" s="442" t="s">
        <v>2108</v>
      </c>
      <c r="G11" s="443">
        <v>0.17499999999999999</v>
      </c>
    </row>
    <row r="12" spans="2:7">
      <c r="B12" s="444" t="s">
        <v>948</v>
      </c>
      <c r="C12" s="445" t="s">
        <v>2109</v>
      </c>
      <c r="D12" s="445" t="s">
        <v>2110</v>
      </c>
      <c r="E12" s="445" t="s">
        <v>2111</v>
      </c>
      <c r="F12" s="445" t="s">
        <v>2112</v>
      </c>
      <c r="G12" s="446">
        <v>7.0000000000000007E-2</v>
      </c>
    </row>
    <row r="13" spans="2:7">
      <c r="B13" s="447" t="s">
        <v>13</v>
      </c>
      <c r="C13" s="448" t="s">
        <v>2113</v>
      </c>
      <c r="D13" s="448" t="s">
        <v>2114</v>
      </c>
      <c r="E13" s="448" t="s">
        <v>1456</v>
      </c>
      <c r="F13" s="448" t="s">
        <v>2115</v>
      </c>
      <c r="G13" s="449" t="s">
        <v>626</v>
      </c>
    </row>
    <row r="14" spans="2:7">
      <c r="B14" s="447" t="s">
        <v>13</v>
      </c>
      <c r="C14" s="448" t="s">
        <v>2116</v>
      </c>
      <c r="D14" s="448" t="s">
        <v>2117</v>
      </c>
      <c r="E14" s="448" t="s">
        <v>1456</v>
      </c>
      <c r="F14" s="448" t="s">
        <v>2115</v>
      </c>
      <c r="G14" s="449" t="s">
        <v>626</v>
      </c>
    </row>
    <row r="15" spans="2:7">
      <c r="B15" s="447" t="s">
        <v>13</v>
      </c>
      <c r="C15" s="448" t="s">
        <v>2118</v>
      </c>
      <c r="D15" s="448" t="s">
        <v>2119</v>
      </c>
      <c r="E15" s="448" t="s">
        <v>1456</v>
      </c>
      <c r="F15" s="448" t="s">
        <v>2115</v>
      </c>
      <c r="G15" s="449" t="s">
        <v>626</v>
      </c>
    </row>
    <row r="16" spans="2:7">
      <c r="B16" s="447" t="s">
        <v>13</v>
      </c>
      <c r="C16" s="448" t="s">
        <v>2120</v>
      </c>
      <c r="D16" s="448" t="s">
        <v>2121</v>
      </c>
      <c r="E16" s="448" t="s">
        <v>1456</v>
      </c>
      <c r="F16" s="448" t="s">
        <v>2115</v>
      </c>
      <c r="G16" s="449" t="s">
        <v>626</v>
      </c>
    </row>
    <row r="17" spans="2:7">
      <c r="B17" s="450" t="s">
        <v>13</v>
      </c>
      <c r="C17" s="451" t="s">
        <v>2122</v>
      </c>
      <c r="D17" s="451" t="s">
        <v>2123</v>
      </c>
      <c r="E17" s="451" t="s">
        <v>2107</v>
      </c>
      <c r="F17" s="451" t="s">
        <v>2124</v>
      </c>
      <c r="G17" s="452">
        <v>7.0000000000000007E-2</v>
      </c>
    </row>
    <row r="18" spans="2:7">
      <c r="B18" s="450" t="s">
        <v>13</v>
      </c>
      <c r="C18" s="451" t="s">
        <v>2125</v>
      </c>
      <c r="D18" s="451" t="s">
        <v>2126</v>
      </c>
      <c r="E18" s="451" t="s">
        <v>2107</v>
      </c>
      <c r="F18" s="451" t="s">
        <v>2124</v>
      </c>
      <c r="G18" s="452">
        <v>7.0000000000000007E-2</v>
      </c>
    </row>
    <row r="19" spans="2:7">
      <c r="B19" s="450" t="s">
        <v>13</v>
      </c>
      <c r="C19" s="451" t="s">
        <v>2127</v>
      </c>
      <c r="D19" s="451" t="s">
        <v>2128</v>
      </c>
      <c r="E19" s="451" t="s">
        <v>2129</v>
      </c>
      <c r="F19" s="451" t="s">
        <v>2115</v>
      </c>
      <c r="G19" s="453" t="s">
        <v>626</v>
      </c>
    </row>
    <row r="20" spans="2:7">
      <c r="B20" s="450" t="s">
        <v>13</v>
      </c>
      <c r="C20" s="451" t="s">
        <v>2130</v>
      </c>
      <c r="D20" s="451" t="s">
        <v>2131</v>
      </c>
      <c r="E20" s="451" t="s">
        <v>2132</v>
      </c>
      <c r="F20" s="451" t="s">
        <v>2133</v>
      </c>
      <c r="G20" s="452">
        <v>0.17</v>
      </c>
    </row>
    <row r="21" spans="2:7" ht="15.75" thickBot="1">
      <c r="B21" s="454" t="s">
        <v>13</v>
      </c>
      <c r="C21" s="455" t="s">
        <v>2109</v>
      </c>
      <c r="D21" s="455" t="s">
        <v>2110</v>
      </c>
      <c r="E21" s="455" t="s">
        <v>2111</v>
      </c>
      <c r="F21" s="455" t="s">
        <v>2112</v>
      </c>
      <c r="G21" s="456">
        <v>7.0000000000000007E-2</v>
      </c>
    </row>
    <row r="22" spans="2:7" ht="15.75" thickBot="1">
      <c r="B22" s="1"/>
      <c r="C22" s="457"/>
      <c r="D22" s="457"/>
      <c r="E22" s="457"/>
      <c r="F22" s="457"/>
      <c r="G22" s="457"/>
    </row>
    <row r="23" spans="2:7">
      <c r="B23" s="458" t="s">
        <v>2178</v>
      </c>
      <c r="C23" s="459"/>
      <c r="D23" s="459"/>
      <c r="E23" s="459"/>
      <c r="F23" s="459"/>
      <c r="G23" s="460"/>
    </row>
    <row r="24" spans="2:7" ht="15.75" thickBot="1">
      <c r="B24" s="461"/>
      <c r="C24" s="462" t="s">
        <v>439</v>
      </c>
      <c r="D24" s="462" t="s">
        <v>2102</v>
      </c>
      <c r="E24" s="462" t="s">
        <v>440</v>
      </c>
      <c r="F24" s="462" t="s">
        <v>2103</v>
      </c>
      <c r="G24" s="463" t="s">
        <v>2104</v>
      </c>
    </row>
    <row r="25" spans="2:7">
      <c r="B25" s="461"/>
      <c r="C25" s="464" t="s">
        <v>2134</v>
      </c>
      <c r="D25" s="464" t="s">
        <v>2135</v>
      </c>
      <c r="E25" s="464" t="s">
        <v>438</v>
      </c>
      <c r="F25" s="464" t="s">
        <v>435</v>
      </c>
      <c r="G25" s="465">
        <v>0.25</v>
      </c>
    </row>
    <row r="26" spans="2:7">
      <c r="B26" s="461"/>
      <c r="C26" s="80" t="s">
        <v>2136</v>
      </c>
      <c r="D26" s="80" t="s">
        <v>2137</v>
      </c>
      <c r="E26" s="80" t="s">
        <v>2138</v>
      </c>
      <c r="F26" s="80" t="s">
        <v>2139</v>
      </c>
      <c r="G26" s="466">
        <v>0.2475</v>
      </c>
    </row>
    <row r="27" spans="2:7">
      <c r="B27" s="461"/>
      <c r="C27" s="84" t="s">
        <v>2140</v>
      </c>
      <c r="D27" s="84" t="s">
        <v>2137</v>
      </c>
      <c r="E27" s="84" t="s">
        <v>2141</v>
      </c>
      <c r="F27" s="84" t="s">
        <v>2142</v>
      </c>
      <c r="G27" s="467">
        <v>0.125</v>
      </c>
    </row>
    <row r="28" spans="2:7">
      <c r="B28" s="461"/>
      <c r="C28" s="84" t="s">
        <v>2143</v>
      </c>
      <c r="D28" s="84" t="s">
        <v>2144</v>
      </c>
      <c r="E28" s="84" t="s">
        <v>2145</v>
      </c>
      <c r="F28" s="84" t="s">
        <v>2146</v>
      </c>
      <c r="G28" s="467">
        <v>0.33</v>
      </c>
    </row>
    <row r="29" spans="2:7">
      <c r="B29" s="461"/>
      <c r="C29" s="84" t="s">
        <v>2147</v>
      </c>
      <c r="D29" s="84" t="s">
        <v>2148</v>
      </c>
      <c r="E29" s="84" t="s">
        <v>1564</v>
      </c>
      <c r="F29" s="84" t="s">
        <v>2149</v>
      </c>
      <c r="G29" s="467">
        <v>0.25</v>
      </c>
    </row>
    <row r="30" spans="2:7">
      <c r="B30" s="461"/>
      <c r="C30" s="84" t="s">
        <v>2150</v>
      </c>
      <c r="D30" s="84" t="s">
        <v>2151</v>
      </c>
      <c r="E30" s="84" t="s">
        <v>2152</v>
      </c>
      <c r="F30" s="84" t="s">
        <v>626</v>
      </c>
      <c r="G30" s="467">
        <v>0</v>
      </c>
    </row>
    <row r="31" spans="2:7">
      <c r="B31" s="461"/>
      <c r="C31" s="84" t="s">
        <v>2153</v>
      </c>
      <c r="D31" s="84" t="s">
        <v>2154</v>
      </c>
      <c r="E31" s="84" t="s">
        <v>2155</v>
      </c>
      <c r="F31" s="84" t="s">
        <v>2156</v>
      </c>
      <c r="G31" s="467">
        <v>2.5000000000000001E-3</v>
      </c>
    </row>
    <row r="32" spans="2:7">
      <c r="B32" s="461"/>
      <c r="C32" s="84" t="s">
        <v>2157</v>
      </c>
      <c r="D32" s="84" t="s">
        <v>2158</v>
      </c>
      <c r="E32" s="84" t="s">
        <v>1449</v>
      </c>
      <c r="F32" s="84" t="s">
        <v>2159</v>
      </c>
      <c r="G32" s="467">
        <v>0.75</v>
      </c>
    </row>
    <row r="33" spans="2:7">
      <c r="B33" s="461"/>
      <c r="C33" s="84" t="s">
        <v>2160</v>
      </c>
      <c r="D33" s="84" t="s">
        <v>2161</v>
      </c>
      <c r="E33" s="84" t="s">
        <v>1449</v>
      </c>
      <c r="F33" s="84" t="s">
        <v>2162</v>
      </c>
      <c r="G33" s="467">
        <v>1</v>
      </c>
    </row>
    <row r="34" spans="2:7">
      <c r="B34" s="461"/>
      <c r="C34" s="84" t="s">
        <v>2163</v>
      </c>
      <c r="D34" s="84" t="s">
        <v>2164</v>
      </c>
      <c r="E34" s="84" t="s">
        <v>2165</v>
      </c>
      <c r="F34" s="84" t="s">
        <v>2166</v>
      </c>
      <c r="G34" s="467">
        <v>0.5</v>
      </c>
    </row>
    <row r="35" spans="2:7">
      <c r="B35" s="461"/>
      <c r="C35" s="84" t="s">
        <v>2167</v>
      </c>
      <c r="D35" s="84" t="s">
        <v>2168</v>
      </c>
      <c r="E35" s="84" t="s">
        <v>2169</v>
      </c>
      <c r="F35" s="84" t="s">
        <v>2170</v>
      </c>
      <c r="G35" s="467">
        <v>0.25</v>
      </c>
    </row>
    <row r="36" spans="2:7" ht="15.75" thickBot="1">
      <c r="B36" s="468"/>
      <c r="C36" s="90" t="s">
        <v>2171</v>
      </c>
      <c r="D36" s="90" t="s">
        <v>2172</v>
      </c>
      <c r="E36" s="90" t="s">
        <v>1506</v>
      </c>
      <c r="F36" s="90" t="s">
        <v>2173</v>
      </c>
      <c r="G36" s="469" t="s">
        <v>2174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69"/>
  <sheetViews>
    <sheetView showGridLines="0" workbookViewId="0">
      <pane ySplit="2" topLeftCell="A3" activePane="bottomLeft" state="frozen"/>
      <selection pane="bottomLeft" activeCell="O4" sqref="O4"/>
    </sheetView>
  </sheetViews>
  <sheetFormatPr defaultRowHeight="15"/>
  <cols>
    <col min="1" max="1" width="2.85546875" customWidth="1"/>
    <col min="2" max="2" width="29" bestFit="1" customWidth="1"/>
    <col min="3" max="18" width="3.28515625" bestFit="1" customWidth="1"/>
  </cols>
  <sheetData>
    <row r="2" spans="2:18" ht="65.25">
      <c r="B2" s="53"/>
      <c r="C2" s="527" t="s">
        <v>418</v>
      </c>
      <c r="D2" s="527" t="s">
        <v>580</v>
      </c>
      <c r="E2" s="527" t="s">
        <v>581</v>
      </c>
      <c r="F2" s="527" t="s">
        <v>583</v>
      </c>
      <c r="G2" s="527" t="s">
        <v>584</v>
      </c>
      <c r="H2" s="527" t="s">
        <v>585</v>
      </c>
      <c r="I2" s="527" t="s">
        <v>586</v>
      </c>
      <c r="J2" s="527" t="s">
        <v>587</v>
      </c>
      <c r="K2" s="527" t="s">
        <v>12</v>
      </c>
      <c r="L2" s="527" t="s">
        <v>588</v>
      </c>
      <c r="M2" s="527" t="s">
        <v>589</v>
      </c>
      <c r="N2" s="527" t="s">
        <v>590</v>
      </c>
      <c r="O2" s="527" t="s">
        <v>591</v>
      </c>
      <c r="P2" s="527" t="s">
        <v>592</v>
      </c>
      <c r="Q2" s="527" t="s">
        <v>593</v>
      </c>
      <c r="R2" s="527" t="s">
        <v>594</v>
      </c>
    </row>
    <row r="3" spans="2:18">
      <c r="B3" s="489" t="s">
        <v>621</v>
      </c>
      <c r="C3" s="496" t="s">
        <v>2188</v>
      </c>
      <c r="D3" s="496" t="s">
        <v>2189</v>
      </c>
      <c r="E3" s="496" t="s">
        <v>1064</v>
      </c>
      <c r="F3" s="496" t="s">
        <v>2191</v>
      </c>
      <c r="G3" s="496" t="s">
        <v>2191</v>
      </c>
      <c r="H3" s="496" t="s">
        <v>2190</v>
      </c>
      <c r="I3" s="496" t="s">
        <v>2190</v>
      </c>
      <c r="J3" s="496" t="s">
        <v>1060</v>
      </c>
      <c r="K3" s="496" t="s">
        <v>2190</v>
      </c>
      <c r="L3" s="496" t="s">
        <v>2193</v>
      </c>
      <c r="M3" s="496" t="s">
        <v>2187</v>
      </c>
      <c r="N3" s="496" t="s">
        <v>1066</v>
      </c>
      <c r="O3" s="496" t="s">
        <v>2192</v>
      </c>
      <c r="P3" s="496" t="s">
        <v>2191</v>
      </c>
      <c r="Q3" s="496" t="s">
        <v>2186</v>
      </c>
      <c r="R3" s="496" t="s">
        <v>2190</v>
      </c>
    </row>
    <row r="4" spans="2:18">
      <c r="B4" s="489" t="s">
        <v>622</v>
      </c>
      <c r="C4" s="496"/>
      <c r="D4" s="496"/>
      <c r="E4" s="496"/>
      <c r="F4" s="496"/>
      <c r="G4" s="496"/>
      <c r="H4" s="496"/>
      <c r="I4" s="496"/>
      <c r="J4" s="496"/>
      <c r="K4" s="496"/>
      <c r="L4" s="496"/>
      <c r="M4" s="496"/>
      <c r="N4" s="496"/>
      <c r="O4" s="496"/>
      <c r="P4" s="496"/>
      <c r="Q4" s="496" t="s">
        <v>1064</v>
      </c>
      <c r="R4" s="496"/>
    </row>
    <row r="5" spans="2:18">
      <c r="B5" s="38" t="s">
        <v>623</v>
      </c>
      <c r="C5" s="271">
        <v>12</v>
      </c>
      <c r="D5" s="271">
        <v>9</v>
      </c>
      <c r="E5" s="271" t="s">
        <v>626</v>
      </c>
      <c r="F5" s="271">
        <v>7</v>
      </c>
      <c r="G5" s="271">
        <v>5</v>
      </c>
      <c r="H5" s="271">
        <v>3</v>
      </c>
      <c r="I5" s="271">
        <v>2</v>
      </c>
      <c r="J5" s="271" t="s">
        <v>626</v>
      </c>
      <c r="K5" s="271">
        <v>4</v>
      </c>
      <c r="L5" s="271">
        <v>11</v>
      </c>
      <c r="M5" s="271">
        <v>10</v>
      </c>
      <c r="N5" s="271" t="s">
        <v>626</v>
      </c>
      <c r="O5" s="271">
        <v>8</v>
      </c>
      <c r="P5" s="271">
        <v>6</v>
      </c>
      <c r="Q5" s="271" t="s">
        <v>626</v>
      </c>
      <c r="R5" s="271">
        <v>1</v>
      </c>
    </row>
    <row r="6" spans="2:18">
      <c r="B6" s="38" t="s">
        <v>624</v>
      </c>
      <c r="C6" s="271" t="s">
        <v>328</v>
      </c>
      <c r="D6" s="271"/>
      <c r="E6" s="271"/>
      <c r="F6" s="271"/>
      <c r="G6" s="271">
        <v>3</v>
      </c>
      <c r="H6" s="271"/>
      <c r="I6" s="271"/>
      <c r="J6" s="271"/>
      <c r="K6" s="271">
        <v>1</v>
      </c>
      <c r="L6" s="271"/>
      <c r="M6" s="271"/>
      <c r="N6" s="271"/>
      <c r="O6" s="271"/>
      <c r="P6" s="271">
        <v>2</v>
      </c>
      <c r="Q6" s="271"/>
      <c r="R6" s="271"/>
    </row>
    <row r="7" spans="2:18">
      <c r="B7" s="38" t="s">
        <v>625</v>
      </c>
      <c r="C7" s="271"/>
      <c r="D7" s="271"/>
      <c r="E7" s="271"/>
      <c r="F7" s="271"/>
      <c r="G7" s="271"/>
      <c r="H7" s="271"/>
      <c r="I7" s="271"/>
      <c r="J7" s="271"/>
      <c r="K7" s="271"/>
      <c r="L7" s="271"/>
      <c r="M7" s="271"/>
      <c r="N7" s="271"/>
      <c r="O7" s="271"/>
      <c r="P7" s="271"/>
      <c r="Q7" s="271"/>
      <c r="R7" s="271"/>
    </row>
    <row r="8" spans="2:18">
      <c r="B8" s="38" t="s">
        <v>613</v>
      </c>
      <c r="C8" s="271" t="s">
        <v>626</v>
      </c>
      <c r="D8" s="271" t="s">
        <v>626</v>
      </c>
      <c r="E8" s="271" t="s">
        <v>626</v>
      </c>
      <c r="F8" s="271" t="s">
        <v>626</v>
      </c>
      <c r="G8" s="271">
        <v>2</v>
      </c>
      <c r="H8" s="271" t="s">
        <v>626</v>
      </c>
      <c r="I8" s="271" t="s">
        <v>626</v>
      </c>
      <c r="J8" s="271" t="s">
        <v>626</v>
      </c>
      <c r="K8" s="271" t="s">
        <v>626</v>
      </c>
      <c r="L8" s="271" t="s">
        <v>626</v>
      </c>
      <c r="M8" s="271" t="s">
        <v>626</v>
      </c>
      <c r="N8" s="271" t="s">
        <v>626</v>
      </c>
      <c r="O8" s="271" t="s">
        <v>626</v>
      </c>
      <c r="P8" s="271" t="s">
        <v>626</v>
      </c>
      <c r="Q8" s="271" t="s">
        <v>626</v>
      </c>
      <c r="R8" s="271">
        <v>1</v>
      </c>
    </row>
    <row r="9" spans="2:18">
      <c r="B9" s="38" t="s">
        <v>614</v>
      </c>
      <c r="C9" s="271">
        <v>1</v>
      </c>
      <c r="D9" s="271"/>
      <c r="E9" s="271"/>
      <c r="F9" s="271"/>
      <c r="G9" s="271"/>
      <c r="H9" s="271">
        <v>2</v>
      </c>
      <c r="I9" s="271"/>
      <c r="J9" s="271"/>
      <c r="K9" s="271"/>
      <c r="L9" s="271"/>
      <c r="M9" s="271"/>
      <c r="N9" s="271"/>
      <c r="O9" s="271"/>
      <c r="P9" s="271"/>
      <c r="Q9" s="271"/>
      <c r="R9" s="271"/>
    </row>
    <row r="10" spans="2:18">
      <c r="B10" s="38" t="s">
        <v>615</v>
      </c>
      <c r="C10" s="271" t="s">
        <v>619</v>
      </c>
      <c r="D10" s="271" t="s">
        <v>619</v>
      </c>
      <c r="E10" s="271"/>
      <c r="F10" s="271"/>
      <c r="G10" s="271"/>
      <c r="H10" s="271" t="s">
        <v>619</v>
      </c>
      <c r="I10" s="271"/>
      <c r="J10" s="271"/>
      <c r="K10" s="271"/>
      <c r="L10" s="271"/>
      <c r="M10" s="271"/>
      <c r="N10" s="271"/>
      <c r="O10" s="271"/>
      <c r="P10" s="271"/>
      <c r="Q10" s="271"/>
      <c r="R10" s="271"/>
    </row>
    <row r="11" spans="2:18">
      <c r="B11" s="38" t="s">
        <v>616</v>
      </c>
      <c r="C11" s="271">
        <v>4</v>
      </c>
      <c r="D11" s="271"/>
      <c r="E11" s="271" t="s">
        <v>626</v>
      </c>
      <c r="F11" s="271">
        <v>1</v>
      </c>
      <c r="G11" s="271">
        <v>5</v>
      </c>
      <c r="H11" s="271">
        <v>1</v>
      </c>
      <c r="I11" s="271" t="s">
        <v>626</v>
      </c>
      <c r="J11" s="271" t="s">
        <v>626</v>
      </c>
      <c r="K11" s="271">
        <v>6</v>
      </c>
      <c r="L11" s="271"/>
      <c r="M11" s="271"/>
      <c r="N11" s="271"/>
      <c r="O11" s="271"/>
      <c r="P11" s="271"/>
      <c r="Q11" s="271" t="s">
        <v>626</v>
      </c>
      <c r="R11" s="271">
        <v>1</v>
      </c>
    </row>
    <row r="12" spans="2:18">
      <c r="B12" s="38" t="s">
        <v>620</v>
      </c>
      <c r="C12" s="271" t="s">
        <v>612</v>
      </c>
      <c r="D12" s="271"/>
      <c r="E12" s="271"/>
      <c r="F12" s="271"/>
      <c r="G12" s="271"/>
      <c r="H12" s="271">
        <v>1</v>
      </c>
      <c r="I12" s="271"/>
      <c r="J12" s="271"/>
      <c r="K12" s="271"/>
      <c r="L12" s="271"/>
      <c r="M12" s="271"/>
      <c r="N12" s="271"/>
      <c r="O12" s="271"/>
      <c r="P12" s="271"/>
      <c r="Q12" s="271"/>
      <c r="R12" s="271"/>
    </row>
    <row r="13" spans="2:18">
      <c r="B13" s="38" t="s">
        <v>611</v>
      </c>
      <c r="C13" s="271">
        <v>4</v>
      </c>
      <c r="D13" s="271" t="s">
        <v>626</v>
      </c>
      <c r="E13" s="271" t="s">
        <v>626</v>
      </c>
      <c r="F13" s="271" t="s">
        <v>626</v>
      </c>
      <c r="G13" s="271">
        <v>2</v>
      </c>
      <c r="H13" s="271">
        <v>7</v>
      </c>
      <c r="I13" s="271">
        <v>1</v>
      </c>
      <c r="J13" s="271" t="s">
        <v>626</v>
      </c>
      <c r="K13" s="271">
        <v>6</v>
      </c>
      <c r="L13" s="271" t="s">
        <v>626</v>
      </c>
      <c r="M13" s="271">
        <v>3</v>
      </c>
      <c r="N13" s="271" t="s">
        <v>626</v>
      </c>
      <c r="O13" s="271">
        <v>5</v>
      </c>
      <c r="P13" s="271" t="s">
        <v>626</v>
      </c>
      <c r="Q13" s="271" t="s">
        <v>626</v>
      </c>
      <c r="R13" s="271">
        <v>8</v>
      </c>
    </row>
    <row r="14" spans="2:18">
      <c r="B14" s="38" t="s">
        <v>617</v>
      </c>
      <c r="C14" s="271" t="s">
        <v>612</v>
      </c>
      <c r="D14" s="271">
        <v>3</v>
      </c>
      <c r="E14" s="271" t="s">
        <v>612</v>
      </c>
      <c r="F14" s="271" t="s">
        <v>612</v>
      </c>
      <c r="G14" s="271">
        <v>5</v>
      </c>
      <c r="H14" s="271">
        <v>4</v>
      </c>
      <c r="I14" s="271">
        <v>1</v>
      </c>
      <c r="J14" s="271" t="s">
        <v>612</v>
      </c>
      <c r="K14" s="271">
        <v>2</v>
      </c>
      <c r="L14" s="271" t="s">
        <v>612</v>
      </c>
      <c r="M14" s="271" t="s">
        <v>612</v>
      </c>
      <c r="N14" s="271" t="s">
        <v>612</v>
      </c>
      <c r="O14" s="271">
        <v>7</v>
      </c>
      <c r="P14" s="271">
        <v>5</v>
      </c>
      <c r="Q14" s="271" t="s">
        <v>612</v>
      </c>
      <c r="R14" s="271">
        <v>8</v>
      </c>
    </row>
    <row r="15" spans="2:18">
      <c r="B15" s="38" t="s">
        <v>618</v>
      </c>
      <c r="C15" s="271">
        <v>2</v>
      </c>
      <c r="D15" s="271" t="s">
        <v>612</v>
      </c>
      <c r="E15" s="271" t="s">
        <v>612</v>
      </c>
      <c r="F15" s="271" t="s">
        <v>612</v>
      </c>
      <c r="G15" s="271">
        <v>3</v>
      </c>
      <c r="H15" s="271">
        <v>1</v>
      </c>
      <c r="I15" s="271" t="s">
        <v>612</v>
      </c>
      <c r="J15" s="271" t="s">
        <v>612</v>
      </c>
      <c r="K15" s="271">
        <v>3</v>
      </c>
      <c r="L15" s="271" t="s">
        <v>612</v>
      </c>
      <c r="M15" s="271" t="s">
        <v>612</v>
      </c>
      <c r="N15" s="271" t="s">
        <v>612</v>
      </c>
      <c r="O15" s="271" t="s">
        <v>612</v>
      </c>
      <c r="P15" s="271">
        <v>5</v>
      </c>
      <c r="Q15" s="271" t="s">
        <v>612</v>
      </c>
      <c r="R15" s="271" t="s">
        <v>612</v>
      </c>
    </row>
    <row r="16" spans="2:18">
      <c r="B16" s="38" t="s">
        <v>569</v>
      </c>
      <c r="C16" s="271" t="s">
        <v>619</v>
      </c>
      <c r="D16" s="271" t="s">
        <v>612</v>
      </c>
      <c r="E16" s="271" t="s">
        <v>612</v>
      </c>
      <c r="F16" s="271" t="s">
        <v>612</v>
      </c>
      <c r="G16" s="271" t="s">
        <v>619</v>
      </c>
      <c r="H16" s="271" t="s">
        <v>612</v>
      </c>
      <c r="I16" s="271" t="s">
        <v>612</v>
      </c>
      <c r="J16" s="271" t="s">
        <v>612</v>
      </c>
      <c r="K16" s="271" t="s">
        <v>612</v>
      </c>
      <c r="L16" s="271" t="s">
        <v>612</v>
      </c>
      <c r="M16" s="271" t="s">
        <v>619</v>
      </c>
      <c r="N16" s="271" t="s">
        <v>612</v>
      </c>
      <c r="O16" s="271" t="s">
        <v>612</v>
      </c>
      <c r="P16" s="271" t="s">
        <v>612</v>
      </c>
      <c r="Q16" s="271" t="s">
        <v>612</v>
      </c>
      <c r="R16" s="271" t="s">
        <v>612</v>
      </c>
    </row>
    <row r="17" spans="2:18">
      <c r="B17" s="38" t="s">
        <v>597</v>
      </c>
      <c r="C17" s="271" t="s">
        <v>612</v>
      </c>
      <c r="D17" s="271" t="s">
        <v>612</v>
      </c>
      <c r="E17" s="271" t="s">
        <v>612</v>
      </c>
      <c r="F17" s="271" t="s">
        <v>612</v>
      </c>
      <c r="G17" s="271" t="s">
        <v>612</v>
      </c>
      <c r="H17" s="271" t="s">
        <v>612</v>
      </c>
      <c r="I17" s="271" t="s">
        <v>612</v>
      </c>
      <c r="J17" s="271" t="s">
        <v>619</v>
      </c>
      <c r="K17" s="271" t="s">
        <v>619</v>
      </c>
      <c r="L17" s="271" t="s">
        <v>612</v>
      </c>
      <c r="M17" s="271" t="s">
        <v>612</v>
      </c>
      <c r="N17" s="271" t="s">
        <v>612</v>
      </c>
      <c r="O17" s="271" t="s">
        <v>619</v>
      </c>
      <c r="P17" s="271" t="s">
        <v>612</v>
      </c>
      <c r="Q17" s="271" t="s">
        <v>612</v>
      </c>
      <c r="R17" s="271" t="s">
        <v>612</v>
      </c>
    </row>
    <row r="18" spans="2:18">
      <c r="B18" s="489" t="s">
        <v>537</v>
      </c>
      <c r="C18" s="271">
        <v>2</v>
      </c>
      <c r="D18" s="271">
        <v>2</v>
      </c>
      <c r="E18" s="271" t="s">
        <v>612</v>
      </c>
      <c r="F18" s="271">
        <v>3</v>
      </c>
      <c r="G18" s="271">
        <v>3</v>
      </c>
      <c r="H18" s="271">
        <v>4</v>
      </c>
      <c r="I18" s="271">
        <v>4</v>
      </c>
      <c r="J18" s="271">
        <v>1</v>
      </c>
      <c r="K18" s="271">
        <v>4</v>
      </c>
      <c r="L18" s="271">
        <v>2</v>
      </c>
      <c r="M18" s="271">
        <v>2</v>
      </c>
      <c r="N18" s="271">
        <v>2</v>
      </c>
      <c r="O18" s="271">
        <v>2</v>
      </c>
      <c r="P18" s="271">
        <v>3</v>
      </c>
      <c r="Q18" s="271">
        <v>2</v>
      </c>
      <c r="R18" s="271">
        <v>4</v>
      </c>
    </row>
    <row r="19" spans="2:18">
      <c r="B19" s="489" t="s">
        <v>538</v>
      </c>
      <c r="C19" s="271"/>
      <c r="D19" s="271"/>
      <c r="E19" s="271" t="s">
        <v>612</v>
      </c>
      <c r="F19" s="271" t="s">
        <v>612</v>
      </c>
      <c r="G19" s="271" t="s">
        <v>612</v>
      </c>
      <c r="H19" s="271"/>
      <c r="I19" s="271"/>
      <c r="J19" s="271" t="s">
        <v>612</v>
      </c>
      <c r="K19" s="271"/>
      <c r="L19" s="271"/>
      <c r="M19" s="271"/>
      <c r="N19" s="271"/>
      <c r="O19" s="271"/>
      <c r="P19" s="271"/>
      <c r="Q19" s="271"/>
      <c r="R19" s="271"/>
    </row>
    <row r="20" spans="2:18">
      <c r="B20" s="489" t="s">
        <v>539</v>
      </c>
      <c r="C20" s="271"/>
      <c r="D20" s="271" t="s">
        <v>612</v>
      </c>
      <c r="E20" s="271" t="s">
        <v>612</v>
      </c>
      <c r="F20" s="271" t="s">
        <v>612</v>
      </c>
      <c r="G20" s="271"/>
      <c r="H20" s="271" t="s">
        <v>612</v>
      </c>
      <c r="I20" s="271" t="s">
        <v>612</v>
      </c>
      <c r="J20" s="271" t="s">
        <v>612</v>
      </c>
      <c r="K20" s="271" t="s">
        <v>612</v>
      </c>
      <c r="L20" s="271"/>
      <c r="M20" s="271"/>
      <c r="N20" s="271"/>
      <c r="O20" s="271"/>
      <c r="P20" s="271" t="s">
        <v>612</v>
      </c>
      <c r="Q20" s="271"/>
      <c r="R20" s="271" t="s">
        <v>612</v>
      </c>
    </row>
    <row r="21" spans="2:18">
      <c r="B21" s="489" t="s">
        <v>540</v>
      </c>
      <c r="C21" s="271"/>
      <c r="D21" s="271"/>
      <c r="E21" s="271"/>
      <c r="F21" s="271"/>
      <c r="G21" s="271"/>
      <c r="H21" s="271"/>
      <c r="I21" s="271"/>
      <c r="J21" s="271"/>
      <c r="K21" s="271"/>
      <c r="L21" s="271"/>
      <c r="M21" s="271"/>
      <c r="N21" s="271" t="s">
        <v>612</v>
      </c>
      <c r="O21" s="271"/>
      <c r="P21" s="271"/>
      <c r="Q21" s="271"/>
      <c r="R21" s="271"/>
    </row>
    <row r="22" spans="2:18">
      <c r="B22" s="489" t="s">
        <v>541</v>
      </c>
      <c r="C22" s="271"/>
      <c r="D22" s="271"/>
      <c r="E22" s="271"/>
      <c r="F22" s="271"/>
      <c r="G22" s="271"/>
      <c r="H22" s="271"/>
      <c r="I22" s="271"/>
      <c r="J22" s="271"/>
      <c r="K22" s="271"/>
      <c r="L22" s="271"/>
      <c r="M22" s="271"/>
      <c r="N22" s="271" t="s">
        <v>612</v>
      </c>
      <c r="O22" s="271"/>
      <c r="P22" s="271" t="s">
        <v>612</v>
      </c>
      <c r="Q22" s="271"/>
      <c r="R22" s="271" t="s">
        <v>612</v>
      </c>
    </row>
    <row r="23" spans="2:18">
      <c r="B23" s="489" t="s">
        <v>542</v>
      </c>
      <c r="C23" s="271"/>
      <c r="D23" s="271"/>
      <c r="E23" s="271"/>
      <c r="F23" s="271"/>
      <c r="G23" s="271"/>
      <c r="H23" s="271"/>
      <c r="I23" s="271"/>
      <c r="J23" s="271"/>
      <c r="K23" s="271"/>
      <c r="L23" s="271"/>
      <c r="M23" s="271"/>
      <c r="N23" s="271" t="s">
        <v>612</v>
      </c>
      <c r="O23" s="271"/>
      <c r="P23" s="271" t="s">
        <v>612</v>
      </c>
      <c r="Q23" s="271"/>
      <c r="R23" s="271" t="s">
        <v>612</v>
      </c>
    </row>
    <row r="24" spans="2:18">
      <c r="B24" s="489" t="s">
        <v>562</v>
      </c>
      <c r="C24" s="271"/>
      <c r="D24" s="271"/>
      <c r="E24" s="271"/>
      <c r="F24" s="271"/>
      <c r="G24" s="271"/>
      <c r="H24" s="271"/>
      <c r="I24" s="271"/>
      <c r="J24" s="271"/>
      <c r="K24" s="271"/>
      <c r="L24" s="271"/>
      <c r="M24" s="271"/>
      <c r="N24" s="271"/>
      <c r="O24" s="271"/>
      <c r="P24" s="271"/>
      <c r="Q24" s="271"/>
      <c r="R24" s="271"/>
    </row>
    <row r="25" spans="2:18">
      <c r="B25" s="489" t="s">
        <v>309</v>
      </c>
      <c r="C25" s="271"/>
      <c r="D25" s="271"/>
      <c r="E25" s="271"/>
      <c r="F25" s="271"/>
      <c r="G25" s="271"/>
      <c r="H25" s="271"/>
      <c r="I25" s="271"/>
      <c r="J25" s="271"/>
      <c r="K25" s="271"/>
      <c r="L25" s="271"/>
      <c r="M25" s="271"/>
      <c r="N25" s="271"/>
      <c r="O25" s="271"/>
      <c r="P25" s="271"/>
      <c r="Q25" s="271"/>
      <c r="R25" s="271"/>
    </row>
    <row r="26" spans="2:18">
      <c r="B26" s="489" t="s">
        <v>601</v>
      </c>
      <c r="C26" s="271"/>
      <c r="D26" s="271"/>
      <c r="E26" s="271"/>
      <c r="F26" s="271"/>
      <c r="G26" s="271"/>
      <c r="H26" s="271"/>
      <c r="I26" s="271"/>
      <c r="J26" s="271"/>
      <c r="K26" s="271"/>
      <c r="L26" s="271"/>
      <c r="M26" s="271"/>
      <c r="N26" s="271"/>
      <c r="O26" s="271"/>
      <c r="P26" s="271"/>
      <c r="Q26" s="271"/>
      <c r="R26" s="271"/>
    </row>
    <row r="27" spans="2:18">
      <c r="B27" s="489" t="s">
        <v>544</v>
      </c>
      <c r="C27" s="271"/>
      <c r="D27" s="271"/>
      <c r="E27" s="271"/>
      <c r="F27" s="271"/>
      <c r="G27" s="271"/>
      <c r="H27" s="271"/>
      <c r="I27" s="271"/>
      <c r="J27" s="271"/>
      <c r="K27" s="271"/>
      <c r="L27" s="271"/>
      <c r="M27" s="271"/>
      <c r="N27" s="271"/>
      <c r="O27" s="271"/>
      <c r="P27" s="271"/>
      <c r="Q27" s="271"/>
      <c r="R27" s="271"/>
    </row>
    <row r="28" spans="2:18">
      <c r="B28" s="489" t="s">
        <v>602</v>
      </c>
      <c r="C28" s="271"/>
      <c r="D28" s="271"/>
      <c r="E28" s="271"/>
      <c r="F28" s="271"/>
      <c r="G28" s="271"/>
      <c r="H28" s="271"/>
      <c r="I28" s="271"/>
      <c r="J28" s="271"/>
      <c r="K28" s="271"/>
      <c r="L28" s="271"/>
      <c r="M28" s="271"/>
      <c r="N28" s="271"/>
      <c r="O28" s="271"/>
      <c r="P28" s="271"/>
      <c r="Q28" s="271"/>
      <c r="R28" s="271"/>
    </row>
    <row r="29" spans="2:18">
      <c r="B29" s="489" t="s">
        <v>545</v>
      </c>
      <c r="C29" s="271"/>
      <c r="D29" s="271"/>
      <c r="E29" s="271"/>
      <c r="F29" s="271"/>
      <c r="G29" s="271"/>
      <c r="H29" s="271"/>
      <c r="I29" s="271"/>
      <c r="J29" s="271"/>
      <c r="K29" s="271"/>
      <c r="L29" s="271"/>
      <c r="M29" s="271"/>
      <c r="N29" s="271"/>
      <c r="O29" s="271"/>
      <c r="P29" s="271"/>
      <c r="Q29" s="271"/>
      <c r="R29" s="271"/>
    </row>
    <row r="30" spans="2:18">
      <c r="B30" s="489" t="s">
        <v>546</v>
      </c>
      <c r="C30" s="271"/>
      <c r="D30" s="271"/>
      <c r="E30" s="271"/>
      <c r="F30" s="271"/>
      <c r="G30" s="271"/>
      <c r="H30" s="271"/>
      <c r="I30" s="271"/>
      <c r="J30" s="271"/>
      <c r="K30" s="271"/>
      <c r="L30" s="271"/>
      <c r="M30" s="271"/>
      <c r="N30" s="271"/>
      <c r="O30" s="271"/>
      <c r="P30" s="271"/>
      <c r="Q30" s="271"/>
      <c r="R30" s="271"/>
    </row>
    <row r="31" spans="2:18">
      <c r="B31" s="489" t="s">
        <v>547</v>
      </c>
      <c r="C31" s="271"/>
      <c r="D31" s="271"/>
      <c r="E31" s="271"/>
      <c r="F31" s="271"/>
      <c r="G31" s="271"/>
      <c r="H31" s="271"/>
      <c r="I31" s="271"/>
      <c r="J31" s="271"/>
      <c r="K31" s="271"/>
      <c r="L31" s="271"/>
      <c r="M31" s="271"/>
      <c r="N31" s="271"/>
      <c r="O31" s="271"/>
      <c r="P31" s="271"/>
      <c r="Q31" s="271"/>
      <c r="R31" s="271"/>
    </row>
    <row r="32" spans="2:18">
      <c r="B32" s="489" t="s">
        <v>577</v>
      </c>
      <c r="C32" s="271"/>
      <c r="D32" s="271"/>
      <c r="E32" s="271"/>
      <c r="F32" s="271"/>
      <c r="G32" s="271"/>
      <c r="H32" s="271"/>
      <c r="I32" s="271"/>
      <c r="J32" s="271"/>
      <c r="K32" s="271"/>
      <c r="L32" s="271"/>
      <c r="M32" s="271"/>
      <c r="N32" s="271"/>
      <c r="O32" s="271"/>
      <c r="P32" s="271"/>
      <c r="Q32" s="271"/>
      <c r="R32" s="271"/>
    </row>
    <row r="33" spans="2:18">
      <c r="B33" s="489" t="s">
        <v>563</v>
      </c>
      <c r="C33" s="271"/>
      <c r="D33" s="271"/>
      <c r="E33" s="271"/>
      <c r="F33" s="271"/>
      <c r="G33" s="271"/>
      <c r="H33" s="271"/>
      <c r="I33" s="271"/>
      <c r="J33" s="271"/>
      <c r="K33" s="271"/>
      <c r="L33" s="271"/>
      <c r="M33" s="271"/>
      <c r="N33" s="271"/>
      <c r="O33" s="271"/>
      <c r="P33" s="271"/>
      <c r="Q33" s="271"/>
      <c r="R33" s="271"/>
    </row>
    <row r="34" spans="2:18">
      <c r="B34" s="489" t="s">
        <v>310</v>
      </c>
      <c r="C34" s="271"/>
      <c r="D34" s="271"/>
      <c r="E34" s="271"/>
      <c r="F34" s="271"/>
      <c r="G34" s="271"/>
      <c r="H34" s="271"/>
      <c r="I34" s="271"/>
      <c r="J34" s="271"/>
      <c r="K34" s="271"/>
      <c r="L34" s="271"/>
      <c r="M34" s="271"/>
      <c r="N34" s="271"/>
      <c r="O34" s="271"/>
      <c r="P34" s="271"/>
      <c r="Q34" s="271"/>
      <c r="R34" s="271"/>
    </row>
    <row r="35" spans="2:18">
      <c r="B35" s="489" t="s">
        <v>548</v>
      </c>
      <c r="C35" s="271"/>
      <c r="D35" s="271"/>
      <c r="E35" s="271"/>
      <c r="F35" s="271"/>
      <c r="G35" s="271"/>
      <c r="H35" s="271"/>
      <c r="I35" s="271"/>
      <c r="J35" s="271"/>
      <c r="K35" s="271"/>
      <c r="L35" s="271"/>
      <c r="M35" s="271"/>
      <c r="N35" s="271"/>
      <c r="O35" s="271"/>
      <c r="P35" s="271"/>
      <c r="Q35" s="271"/>
      <c r="R35" s="271"/>
    </row>
    <row r="36" spans="2:18">
      <c r="B36" s="489" t="s">
        <v>549</v>
      </c>
      <c r="C36" s="271"/>
      <c r="D36" s="271"/>
      <c r="E36" s="271"/>
      <c r="F36" s="271"/>
      <c r="G36" s="271"/>
      <c r="H36" s="271"/>
      <c r="I36" s="271"/>
      <c r="J36" s="271"/>
      <c r="K36" s="271"/>
      <c r="L36" s="271"/>
      <c r="M36" s="271"/>
      <c r="N36" s="271"/>
      <c r="O36" s="271"/>
      <c r="P36" s="271"/>
      <c r="Q36" s="271"/>
      <c r="R36" s="271"/>
    </row>
    <row r="37" spans="2:18">
      <c r="B37" s="489" t="s">
        <v>570</v>
      </c>
      <c r="C37" s="271"/>
      <c r="D37" s="271"/>
      <c r="E37" s="271"/>
      <c r="F37" s="271"/>
      <c r="G37" s="271"/>
      <c r="H37" s="271"/>
      <c r="I37" s="271"/>
      <c r="J37" s="271"/>
      <c r="K37" s="271"/>
      <c r="L37" s="271"/>
      <c r="M37" s="271"/>
      <c r="N37" s="271"/>
      <c r="O37" s="271"/>
      <c r="P37" s="271"/>
      <c r="Q37" s="271"/>
      <c r="R37" s="271"/>
    </row>
    <row r="38" spans="2:18">
      <c r="B38" s="489" t="s">
        <v>550</v>
      </c>
      <c r="C38" s="271"/>
      <c r="D38" s="271"/>
      <c r="E38" s="271"/>
      <c r="F38" s="271"/>
      <c r="G38" s="271"/>
      <c r="H38" s="271"/>
      <c r="I38" s="271"/>
      <c r="J38" s="271"/>
      <c r="K38" s="271"/>
      <c r="L38" s="271"/>
      <c r="M38" s="271"/>
      <c r="N38" s="271"/>
      <c r="O38" s="271"/>
      <c r="P38" s="271"/>
      <c r="Q38" s="271"/>
      <c r="R38" s="271"/>
    </row>
    <row r="39" spans="2:18">
      <c r="B39" s="489" t="s">
        <v>551</v>
      </c>
      <c r="C39" s="271"/>
      <c r="D39" s="271"/>
      <c r="E39" s="271"/>
      <c r="F39" s="271"/>
      <c r="G39" s="271"/>
      <c r="H39" s="271"/>
      <c r="I39" s="271"/>
      <c r="J39" s="271"/>
      <c r="K39" s="271"/>
      <c r="L39" s="271"/>
      <c r="M39" s="271"/>
      <c r="N39" s="271"/>
      <c r="O39" s="271"/>
      <c r="P39" s="271"/>
      <c r="Q39" s="271"/>
      <c r="R39" s="271"/>
    </row>
    <row r="40" spans="2:18">
      <c r="B40" s="489" t="s">
        <v>595</v>
      </c>
      <c r="C40" s="271"/>
      <c r="D40" s="271"/>
      <c r="E40" s="271"/>
      <c r="F40" s="271"/>
      <c r="G40" s="271"/>
      <c r="H40" s="271"/>
      <c r="I40" s="271"/>
      <c r="J40" s="271"/>
      <c r="K40" s="271"/>
      <c r="L40" s="271"/>
      <c r="M40" s="271"/>
      <c r="N40" s="271"/>
      <c r="O40" s="271"/>
      <c r="P40" s="271"/>
      <c r="Q40" s="271"/>
      <c r="R40" s="271"/>
    </row>
    <row r="41" spans="2:18">
      <c r="B41" s="489" t="s">
        <v>552</v>
      </c>
      <c r="C41" s="271"/>
      <c r="D41" s="271"/>
      <c r="E41" s="271"/>
      <c r="F41" s="271"/>
      <c r="G41" s="271"/>
      <c r="H41" s="271"/>
      <c r="I41" s="271"/>
      <c r="J41" s="271"/>
      <c r="K41" s="271"/>
      <c r="L41" s="271"/>
      <c r="M41" s="271"/>
      <c r="N41" s="271"/>
      <c r="O41" s="271"/>
      <c r="P41" s="271"/>
      <c r="Q41" s="271"/>
      <c r="R41" s="271"/>
    </row>
    <row r="42" spans="2:18">
      <c r="B42" s="489" t="s">
        <v>596</v>
      </c>
      <c r="C42" s="271"/>
      <c r="D42" s="271"/>
      <c r="E42" s="271"/>
      <c r="F42" s="271"/>
      <c r="G42" s="271"/>
      <c r="H42" s="271"/>
      <c r="I42" s="271"/>
      <c r="J42" s="271"/>
      <c r="K42" s="271"/>
      <c r="L42" s="271"/>
      <c r="M42" s="271"/>
      <c r="N42" s="271"/>
      <c r="O42" s="271"/>
      <c r="P42" s="271"/>
      <c r="Q42" s="271"/>
      <c r="R42" s="271"/>
    </row>
    <row r="43" spans="2:18">
      <c r="B43" s="489" t="s">
        <v>315</v>
      </c>
      <c r="C43" s="271"/>
      <c r="D43" s="271"/>
      <c r="E43" s="271"/>
      <c r="F43" s="271"/>
      <c r="G43" s="271"/>
      <c r="H43" s="271"/>
      <c r="I43" s="271"/>
      <c r="J43" s="271"/>
      <c r="K43" s="271"/>
      <c r="L43" s="271"/>
      <c r="M43" s="271"/>
      <c r="N43" s="271"/>
      <c r="O43" s="271"/>
      <c r="P43" s="271"/>
      <c r="Q43" s="271"/>
      <c r="R43" s="271"/>
    </row>
    <row r="44" spans="2:18">
      <c r="B44" s="489" t="s">
        <v>597</v>
      </c>
      <c r="C44" s="271"/>
      <c r="D44" s="271"/>
      <c r="E44" s="271"/>
      <c r="F44" s="271"/>
      <c r="G44" s="271"/>
      <c r="H44" s="271"/>
      <c r="I44" s="271"/>
      <c r="J44" s="271"/>
      <c r="K44" s="271"/>
      <c r="L44" s="271"/>
      <c r="M44" s="271"/>
      <c r="N44" s="271"/>
      <c r="O44" s="271"/>
      <c r="P44" s="271"/>
      <c r="Q44" s="271"/>
      <c r="R44" s="271"/>
    </row>
    <row r="45" spans="2:18">
      <c r="B45" s="489" t="s">
        <v>598</v>
      </c>
      <c r="C45" s="271"/>
      <c r="D45" s="271"/>
      <c r="E45" s="271"/>
      <c r="F45" s="271"/>
      <c r="G45" s="271"/>
      <c r="H45" s="271"/>
      <c r="I45" s="271"/>
      <c r="J45" s="271"/>
      <c r="K45" s="271"/>
      <c r="L45" s="271"/>
      <c r="M45" s="271"/>
      <c r="N45" s="271"/>
      <c r="O45" s="271"/>
      <c r="P45" s="271"/>
      <c r="Q45" s="271"/>
      <c r="R45" s="271"/>
    </row>
    <row r="46" spans="2:18">
      <c r="B46" s="489" t="s">
        <v>565</v>
      </c>
      <c r="C46" s="271"/>
      <c r="D46" s="271"/>
      <c r="E46" s="271"/>
      <c r="F46" s="271"/>
      <c r="G46" s="271"/>
      <c r="H46" s="271"/>
      <c r="I46" s="271"/>
      <c r="J46" s="271"/>
      <c r="K46" s="271"/>
      <c r="L46" s="271"/>
      <c r="M46" s="271"/>
      <c r="N46" s="271"/>
      <c r="O46" s="271"/>
      <c r="P46" s="271"/>
      <c r="Q46" s="271"/>
      <c r="R46" s="271"/>
    </row>
    <row r="47" spans="2:18">
      <c r="B47" s="489" t="s">
        <v>582</v>
      </c>
      <c r="C47" s="271"/>
      <c r="D47" s="271"/>
      <c r="E47" s="271"/>
      <c r="F47" s="271"/>
      <c r="G47" s="271"/>
      <c r="H47" s="271"/>
      <c r="I47" s="271"/>
      <c r="J47" s="271"/>
      <c r="K47" s="271"/>
      <c r="L47" s="271"/>
      <c r="M47" s="271"/>
      <c r="N47" s="271"/>
      <c r="O47" s="271"/>
      <c r="P47" s="271"/>
      <c r="Q47" s="271"/>
      <c r="R47" s="271"/>
    </row>
    <row r="48" spans="2:18">
      <c r="B48" s="489" t="s">
        <v>553</v>
      </c>
      <c r="C48" s="271"/>
      <c r="D48" s="271"/>
      <c r="E48" s="271"/>
      <c r="F48" s="271"/>
      <c r="G48" s="271"/>
      <c r="H48" s="271"/>
      <c r="I48" s="271"/>
      <c r="J48" s="271"/>
      <c r="K48" s="271"/>
      <c r="L48" s="271"/>
      <c r="M48" s="271"/>
      <c r="N48" s="271"/>
      <c r="O48" s="271"/>
      <c r="P48" s="271"/>
      <c r="Q48" s="271"/>
      <c r="R48" s="271"/>
    </row>
    <row r="49" spans="2:18">
      <c r="B49" s="489" t="s">
        <v>566</v>
      </c>
      <c r="C49" s="271"/>
      <c r="D49" s="271"/>
      <c r="E49" s="271"/>
      <c r="F49" s="271"/>
      <c r="G49" s="271"/>
      <c r="H49" s="271"/>
      <c r="I49" s="271"/>
      <c r="J49" s="271"/>
      <c r="K49" s="271"/>
      <c r="L49" s="271"/>
      <c r="M49" s="271"/>
      <c r="N49" s="271"/>
      <c r="O49" s="271"/>
      <c r="P49" s="271"/>
      <c r="Q49" s="271"/>
      <c r="R49" s="271"/>
    </row>
    <row r="50" spans="2:18">
      <c r="B50" s="489" t="s">
        <v>571</v>
      </c>
      <c r="C50" s="271"/>
      <c r="D50" s="271"/>
      <c r="E50" s="271"/>
      <c r="F50" s="271"/>
      <c r="G50" s="271"/>
      <c r="H50" s="271"/>
      <c r="I50" s="271"/>
      <c r="J50" s="271"/>
      <c r="K50" s="271"/>
      <c r="L50" s="271"/>
      <c r="M50" s="271"/>
      <c r="N50" s="271"/>
      <c r="O50" s="271"/>
      <c r="P50" s="271"/>
      <c r="Q50" s="271"/>
      <c r="R50" s="271"/>
    </row>
    <row r="51" spans="2:18">
      <c r="B51" s="489" t="s">
        <v>554</v>
      </c>
      <c r="C51" s="271"/>
      <c r="D51" s="271"/>
      <c r="E51" s="271"/>
      <c r="F51" s="271"/>
      <c r="G51" s="271"/>
      <c r="H51" s="271"/>
      <c r="I51" s="271"/>
      <c r="J51" s="271"/>
      <c r="K51" s="271"/>
      <c r="L51" s="271"/>
      <c r="M51" s="271"/>
      <c r="N51" s="271"/>
      <c r="O51" s="271"/>
      <c r="P51" s="271"/>
      <c r="Q51" s="271"/>
      <c r="R51" s="271"/>
    </row>
    <row r="52" spans="2:18">
      <c r="B52" s="489" t="s">
        <v>599</v>
      </c>
      <c r="C52" s="271"/>
      <c r="D52" s="271"/>
      <c r="E52" s="271"/>
      <c r="F52" s="271"/>
      <c r="G52" s="271"/>
      <c r="H52" s="271"/>
      <c r="I52" s="271"/>
      <c r="J52" s="271"/>
      <c r="K52" s="271"/>
      <c r="L52" s="271"/>
      <c r="M52" s="271"/>
      <c r="N52" s="271"/>
      <c r="O52" s="271"/>
      <c r="P52" s="271"/>
      <c r="Q52" s="271"/>
      <c r="R52" s="271"/>
    </row>
    <row r="53" spans="2:18">
      <c r="B53" s="489" t="s">
        <v>555</v>
      </c>
      <c r="C53" s="271"/>
      <c r="D53" s="271"/>
      <c r="E53" s="271"/>
      <c r="F53" s="271"/>
      <c r="G53" s="271"/>
      <c r="H53" s="271"/>
      <c r="I53" s="271"/>
      <c r="J53" s="271"/>
      <c r="K53" s="271"/>
      <c r="L53" s="271"/>
      <c r="M53" s="271"/>
      <c r="N53" s="271"/>
      <c r="O53" s="271"/>
      <c r="P53" s="271"/>
      <c r="Q53" s="271"/>
      <c r="R53" s="271"/>
    </row>
    <row r="54" spans="2:18">
      <c r="B54" s="489" t="s">
        <v>609</v>
      </c>
      <c r="C54" s="271"/>
      <c r="D54" s="271"/>
      <c r="E54" s="271"/>
      <c r="F54" s="271"/>
      <c r="G54" s="271"/>
      <c r="H54" s="271"/>
      <c r="I54" s="271"/>
      <c r="J54" s="271"/>
      <c r="K54" s="271"/>
      <c r="L54" s="271"/>
      <c r="M54" s="271"/>
      <c r="N54" s="271"/>
      <c r="O54" s="271"/>
      <c r="P54" s="271"/>
      <c r="Q54" s="271"/>
      <c r="R54" s="271"/>
    </row>
    <row r="55" spans="2:18">
      <c r="B55" s="489" t="s">
        <v>572</v>
      </c>
      <c r="C55" s="271"/>
      <c r="D55" s="271"/>
      <c r="E55" s="271"/>
      <c r="F55" s="271"/>
      <c r="G55" s="271"/>
      <c r="H55" s="271"/>
      <c r="I55" s="271"/>
      <c r="J55" s="271"/>
      <c r="K55" s="271"/>
      <c r="L55" s="271"/>
      <c r="M55" s="271"/>
      <c r="N55" s="271"/>
      <c r="O55" s="271"/>
      <c r="P55" s="271"/>
      <c r="Q55" s="271"/>
      <c r="R55" s="271"/>
    </row>
    <row r="56" spans="2:18">
      <c r="B56" s="489" t="s">
        <v>573</v>
      </c>
      <c r="C56" s="271"/>
      <c r="D56" s="271"/>
      <c r="E56" s="271"/>
      <c r="F56" s="271"/>
      <c r="G56" s="271"/>
      <c r="H56" s="271"/>
      <c r="I56" s="271"/>
      <c r="J56" s="271"/>
      <c r="K56" s="271"/>
      <c r="L56" s="271"/>
      <c r="M56" s="271"/>
      <c r="N56" s="271"/>
      <c r="O56" s="271"/>
      <c r="P56" s="271"/>
      <c r="Q56" s="271"/>
      <c r="R56" s="271"/>
    </row>
    <row r="57" spans="2:18">
      <c r="B57" s="489" t="s">
        <v>603</v>
      </c>
      <c r="C57" s="271"/>
      <c r="D57" s="271"/>
      <c r="E57" s="271"/>
      <c r="F57" s="271"/>
      <c r="G57" s="271"/>
      <c r="H57" s="271"/>
      <c r="I57" s="271"/>
      <c r="J57" s="271"/>
      <c r="K57" s="271"/>
      <c r="L57" s="271"/>
      <c r="M57" s="271"/>
      <c r="N57" s="271"/>
      <c r="O57" s="271"/>
      <c r="P57" s="271"/>
      <c r="Q57" s="271"/>
      <c r="R57" s="271"/>
    </row>
    <row r="58" spans="2:18">
      <c r="B58" s="489" t="s">
        <v>556</v>
      </c>
      <c r="C58" s="271"/>
      <c r="D58" s="271"/>
      <c r="E58" s="271"/>
      <c r="F58" s="271"/>
      <c r="G58" s="271"/>
      <c r="H58" s="271"/>
      <c r="I58" s="271"/>
      <c r="J58" s="271"/>
      <c r="K58" s="271"/>
      <c r="L58" s="271"/>
      <c r="M58" s="271"/>
      <c r="N58" s="271"/>
      <c r="O58" s="271"/>
      <c r="P58" s="271"/>
      <c r="Q58" s="271"/>
      <c r="R58" s="271"/>
    </row>
    <row r="59" spans="2:18">
      <c r="B59" s="489" t="s">
        <v>574</v>
      </c>
      <c r="C59" s="271"/>
      <c r="D59" s="271"/>
      <c r="E59" s="271"/>
      <c r="F59" s="271"/>
      <c r="G59" s="271"/>
      <c r="H59" s="271"/>
      <c r="I59" s="271"/>
      <c r="J59" s="271"/>
      <c r="K59" s="271"/>
      <c r="L59" s="271"/>
      <c r="M59" s="271"/>
      <c r="N59" s="271"/>
      <c r="O59" s="271"/>
      <c r="P59" s="271"/>
      <c r="Q59" s="271"/>
      <c r="R59" s="271"/>
    </row>
    <row r="60" spans="2:18">
      <c r="B60" s="489" t="s">
        <v>557</v>
      </c>
      <c r="C60" s="271"/>
      <c r="D60" s="271"/>
      <c r="E60" s="271"/>
      <c r="F60" s="271"/>
      <c r="G60" s="271"/>
      <c r="H60" s="271"/>
      <c r="I60" s="271"/>
      <c r="J60" s="271"/>
      <c r="K60" s="271"/>
      <c r="L60" s="271"/>
      <c r="M60" s="271"/>
      <c r="N60" s="271"/>
      <c r="O60" s="271"/>
      <c r="P60" s="271"/>
      <c r="Q60" s="271"/>
      <c r="R60" s="271"/>
    </row>
    <row r="61" spans="2:18">
      <c r="B61" s="489" t="s">
        <v>578</v>
      </c>
      <c r="C61" s="271"/>
      <c r="D61" s="271"/>
      <c r="E61" s="271"/>
      <c r="F61" s="271"/>
      <c r="G61" s="271"/>
      <c r="H61" s="271"/>
      <c r="I61" s="271"/>
      <c r="J61" s="271"/>
      <c r="K61" s="271"/>
      <c r="L61" s="271"/>
      <c r="M61" s="271"/>
      <c r="N61" s="271"/>
      <c r="O61" s="271"/>
      <c r="P61" s="271"/>
      <c r="Q61" s="271"/>
      <c r="R61" s="271"/>
    </row>
    <row r="62" spans="2:18">
      <c r="B62" s="489" t="s">
        <v>568</v>
      </c>
      <c r="C62" s="271"/>
      <c r="D62" s="271"/>
      <c r="E62" s="271"/>
      <c r="F62" s="271"/>
      <c r="G62" s="271"/>
      <c r="H62" s="271"/>
      <c r="I62" s="271"/>
      <c r="J62" s="271"/>
      <c r="K62" s="271"/>
      <c r="L62" s="271"/>
      <c r="M62" s="271"/>
      <c r="N62" s="271"/>
      <c r="O62" s="271"/>
      <c r="P62" s="271"/>
      <c r="Q62" s="271"/>
      <c r="R62" s="271"/>
    </row>
    <row r="63" spans="2:18">
      <c r="B63" s="489" t="s">
        <v>558</v>
      </c>
      <c r="C63" s="271"/>
      <c r="D63" s="271"/>
      <c r="E63" s="271"/>
      <c r="F63" s="271"/>
      <c r="G63" s="271"/>
      <c r="H63" s="271"/>
      <c r="I63" s="271"/>
      <c r="J63" s="271"/>
      <c r="K63" s="271"/>
      <c r="L63" s="271"/>
      <c r="M63" s="271"/>
      <c r="N63" s="271"/>
      <c r="O63" s="271"/>
      <c r="P63" s="271"/>
      <c r="Q63" s="271"/>
      <c r="R63" s="271"/>
    </row>
    <row r="64" spans="2:18">
      <c r="B64" s="489" t="s">
        <v>559</v>
      </c>
      <c r="C64" s="271"/>
      <c r="D64" s="271"/>
      <c r="E64" s="271"/>
      <c r="F64" s="271"/>
      <c r="G64" s="271"/>
      <c r="H64" s="271"/>
      <c r="I64" s="271"/>
      <c r="J64" s="271"/>
      <c r="K64" s="271"/>
      <c r="L64" s="271"/>
      <c r="M64" s="271"/>
      <c r="N64" s="271"/>
      <c r="O64" s="271"/>
      <c r="P64" s="271"/>
      <c r="Q64" s="271"/>
      <c r="R64" s="271"/>
    </row>
    <row r="65" spans="2:18">
      <c r="B65" s="489" t="s">
        <v>560</v>
      </c>
      <c r="C65" s="271"/>
      <c r="D65" s="271"/>
      <c r="E65" s="271"/>
      <c r="F65" s="271"/>
      <c r="G65" s="271"/>
      <c r="H65" s="271"/>
      <c r="I65" s="271"/>
      <c r="J65" s="271"/>
      <c r="K65" s="271"/>
      <c r="L65" s="271"/>
      <c r="M65" s="271"/>
      <c r="N65" s="271"/>
      <c r="O65" s="271"/>
      <c r="P65" s="271"/>
      <c r="Q65" s="271"/>
      <c r="R65" s="271"/>
    </row>
    <row r="66" spans="2:18">
      <c r="B66" s="489" t="s">
        <v>600</v>
      </c>
      <c r="C66" s="271"/>
      <c r="D66" s="271"/>
      <c r="E66" s="271"/>
      <c r="F66" s="271"/>
      <c r="G66" s="271"/>
      <c r="H66" s="271"/>
      <c r="I66" s="271"/>
      <c r="J66" s="271"/>
      <c r="K66" s="271"/>
      <c r="L66" s="271"/>
      <c r="M66" s="271"/>
      <c r="N66" s="271"/>
      <c r="O66" s="271"/>
      <c r="P66" s="271"/>
      <c r="Q66" s="271"/>
      <c r="R66" s="271"/>
    </row>
    <row r="67" spans="2:18">
      <c r="B67" s="489" t="s">
        <v>569</v>
      </c>
      <c r="C67" s="271"/>
      <c r="D67" s="271"/>
      <c r="E67" s="271"/>
      <c r="F67" s="271"/>
      <c r="G67" s="271"/>
      <c r="H67" s="271"/>
      <c r="I67" s="271"/>
      <c r="J67" s="271"/>
      <c r="K67" s="271"/>
      <c r="L67" s="271"/>
      <c r="M67" s="271"/>
      <c r="N67" s="271"/>
      <c r="O67" s="271"/>
      <c r="P67" s="271"/>
      <c r="Q67" s="271"/>
      <c r="R67" s="271"/>
    </row>
    <row r="68" spans="2:18">
      <c r="B68" s="489" t="s">
        <v>561</v>
      </c>
      <c r="C68" s="271"/>
      <c r="D68" s="271"/>
      <c r="E68" s="271"/>
      <c r="F68" s="271"/>
      <c r="G68" s="271"/>
      <c r="H68" s="271"/>
      <c r="I68" s="271"/>
      <c r="J68" s="271"/>
      <c r="K68" s="271"/>
      <c r="L68" s="271"/>
      <c r="M68" s="271"/>
      <c r="N68" s="271"/>
      <c r="O68" s="271"/>
      <c r="P68" s="271"/>
      <c r="Q68" s="271"/>
      <c r="R68" s="271"/>
    </row>
    <row r="69" spans="2:18">
      <c r="B69" s="38" t="s">
        <v>611</v>
      </c>
      <c r="C69" s="271"/>
      <c r="D69" s="271"/>
      <c r="E69" s="271"/>
      <c r="F69" s="271"/>
      <c r="G69" s="271"/>
      <c r="H69" s="271"/>
      <c r="I69" s="271"/>
      <c r="J69" s="271"/>
      <c r="K69" s="271"/>
      <c r="L69" s="271"/>
      <c r="M69" s="271"/>
      <c r="N69" s="271"/>
      <c r="O69" s="271"/>
      <c r="P69" s="271"/>
      <c r="Q69" s="271"/>
      <c r="R69" s="271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0"/>
  <sheetViews>
    <sheetView showGridLines="0" tabSelected="1" workbookViewId="0">
      <selection activeCell="C19" sqref="C19"/>
    </sheetView>
  </sheetViews>
  <sheetFormatPr defaultRowHeight="15"/>
  <cols>
    <col min="1" max="1" width="2.85546875" customWidth="1"/>
    <col min="2" max="2" width="20.28515625" bestFit="1" customWidth="1"/>
    <col min="4" max="4" width="26.5703125" bestFit="1" customWidth="1"/>
    <col min="5" max="5" width="17.28515625" bestFit="1" customWidth="1"/>
  </cols>
  <sheetData>
    <row r="1" spans="2:5" ht="15.75" thickBot="1"/>
    <row r="2" spans="2:5" ht="16.5" thickBot="1">
      <c r="B2" s="507" t="s">
        <v>705</v>
      </c>
      <c r="C2" s="508"/>
      <c r="D2" s="508" t="s">
        <v>440</v>
      </c>
      <c r="E2" s="509" t="s">
        <v>707</v>
      </c>
    </row>
    <row r="3" spans="2:5" ht="84">
      <c r="B3" s="510" t="s">
        <v>696</v>
      </c>
      <c r="C3" s="511" t="s">
        <v>699</v>
      </c>
      <c r="D3" s="512" t="s">
        <v>708</v>
      </c>
      <c r="E3" s="513" t="s">
        <v>696</v>
      </c>
    </row>
    <row r="4" spans="2:5" ht="84">
      <c r="B4" s="514" t="s">
        <v>697</v>
      </c>
      <c r="C4" s="515" t="s">
        <v>698</v>
      </c>
      <c r="D4" s="516" t="s">
        <v>708</v>
      </c>
      <c r="E4" s="517" t="s">
        <v>696</v>
      </c>
    </row>
    <row r="5" spans="2:5" ht="24">
      <c r="B5" s="518" t="s">
        <v>700</v>
      </c>
      <c r="C5" s="519" t="s">
        <v>699</v>
      </c>
      <c r="D5" s="520" t="s">
        <v>710</v>
      </c>
      <c r="E5" s="521" t="s">
        <v>709</v>
      </c>
    </row>
    <row r="6" spans="2:5" ht="24">
      <c r="B6" s="514" t="s">
        <v>701</v>
      </c>
      <c r="C6" s="515" t="s">
        <v>698</v>
      </c>
      <c r="D6" s="516" t="s">
        <v>710</v>
      </c>
      <c r="E6" s="517" t="s">
        <v>709</v>
      </c>
    </row>
    <row r="7" spans="2:5" ht="24">
      <c r="B7" s="514" t="s">
        <v>702</v>
      </c>
      <c r="C7" s="515" t="s">
        <v>698</v>
      </c>
      <c r="D7" s="516" t="s">
        <v>710</v>
      </c>
      <c r="E7" s="517" t="s">
        <v>709</v>
      </c>
    </row>
    <row r="8" spans="2:5" ht="24">
      <c r="B8" s="514" t="s">
        <v>703</v>
      </c>
      <c r="C8" s="515" t="s">
        <v>698</v>
      </c>
      <c r="D8" s="516" t="s">
        <v>710</v>
      </c>
      <c r="E8" s="517" t="s">
        <v>709</v>
      </c>
    </row>
    <row r="9" spans="2:5" ht="24">
      <c r="B9" s="514" t="s">
        <v>704</v>
      </c>
      <c r="C9" s="515" t="s">
        <v>698</v>
      </c>
      <c r="D9" s="516" t="s">
        <v>710</v>
      </c>
      <c r="E9" s="517" t="s">
        <v>709</v>
      </c>
    </row>
    <row r="10" spans="2:5">
      <c r="B10" s="518" t="s">
        <v>706</v>
      </c>
      <c r="C10" s="519" t="s">
        <v>699</v>
      </c>
      <c r="D10" s="519" t="s">
        <v>669</v>
      </c>
      <c r="E10" s="521"/>
    </row>
    <row r="11" spans="2:5">
      <c r="B11" s="518" t="s">
        <v>712</v>
      </c>
      <c r="C11" s="519" t="s">
        <v>699</v>
      </c>
      <c r="D11" s="519" t="s">
        <v>694</v>
      </c>
      <c r="E11" s="521"/>
    </row>
    <row r="12" spans="2:5">
      <c r="B12" s="514" t="s">
        <v>713</v>
      </c>
      <c r="C12" s="515" t="s">
        <v>2180</v>
      </c>
      <c r="D12" s="515" t="s">
        <v>694</v>
      </c>
      <c r="E12" s="517"/>
    </row>
    <row r="13" spans="2:5">
      <c r="B13" s="514" t="s">
        <v>714</v>
      </c>
      <c r="C13" s="515" t="s">
        <v>2200</v>
      </c>
      <c r="D13" s="515" t="s">
        <v>694</v>
      </c>
      <c r="E13" s="517"/>
    </row>
    <row r="14" spans="2:5">
      <c r="B14" s="518" t="s">
        <v>718</v>
      </c>
      <c r="C14" s="519" t="s">
        <v>699</v>
      </c>
      <c r="D14" s="519" t="s">
        <v>694</v>
      </c>
      <c r="E14" s="521"/>
    </row>
    <row r="15" spans="2:5">
      <c r="B15" s="514" t="s">
        <v>716</v>
      </c>
      <c r="C15" s="515" t="s">
        <v>698</v>
      </c>
      <c r="D15" s="515" t="s">
        <v>694</v>
      </c>
      <c r="E15" s="517"/>
    </row>
    <row r="16" spans="2:5">
      <c r="B16" s="514" t="s">
        <v>717</v>
      </c>
      <c r="C16" s="515" t="s">
        <v>698</v>
      </c>
      <c r="D16" s="515" t="s">
        <v>694</v>
      </c>
      <c r="E16" s="517"/>
    </row>
    <row r="17" spans="2:5" ht="24">
      <c r="B17" s="518" t="s">
        <v>719</v>
      </c>
      <c r="C17" s="520" t="s">
        <v>2194</v>
      </c>
      <c r="D17" s="520" t="s">
        <v>2195</v>
      </c>
      <c r="E17" s="528" t="s">
        <v>2197</v>
      </c>
    </row>
    <row r="18" spans="2:5">
      <c r="B18" s="514" t="s">
        <v>720</v>
      </c>
      <c r="C18" s="515" t="s">
        <v>723</v>
      </c>
      <c r="D18" s="515" t="s">
        <v>2175</v>
      </c>
      <c r="E18" s="517" t="s">
        <v>2199</v>
      </c>
    </row>
    <row r="19" spans="2:5" ht="24">
      <c r="B19" s="514" t="s">
        <v>721</v>
      </c>
      <c r="C19" s="516" t="s">
        <v>2202</v>
      </c>
      <c r="D19" s="516" t="s">
        <v>2196</v>
      </c>
      <c r="E19" s="529" t="s">
        <v>2198</v>
      </c>
    </row>
    <row r="20" spans="2:5" ht="15.75" thickBot="1">
      <c r="B20" s="522" t="s">
        <v>722</v>
      </c>
      <c r="C20" s="523" t="s">
        <v>698</v>
      </c>
      <c r="D20" s="523" t="s">
        <v>2175</v>
      </c>
      <c r="E20" s="524" t="s">
        <v>2199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7"/>
  <sheetViews>
    <sheetView showGridLines="0" workbookViewId="0">
      <selection activeCell="L34" sqref="L34"/>
    </sheetView>
  </sheetViews>
  <sheetFormatPr defaultRowHeight="15"/>
  <cols>
    <col min="1" max="1" width="2.85546875" customWidth="1"/>
    <col min="2" max="2" width="7.140625" bestFit="1" customWidth="1"/>
    <col min="3" max="3" width="19" bestFit="1" customWidth="1"/>
    <col min="4" max="4" width="6.7109375" customWidth="1"/>
    <col min="5" max="5" width="23.5703125" bestFit="1" customWidth="1"/>
  </cols>
  <sheetData>
    <row r="2" spans="2:5">
      <c r="B2" s="525" t="s">
        <v>666</v>
      </c>
      <c r="C2" s="525" t="s">
        <v>668</v>
      </c>
      <c r="D2" s="526" t="s">
        <v>73</v>
      </c>
      <c r="E2" s="525" t="s">
        <v>667</v>
      </c>
    </row>
    <row r="3" spans="2:5">
      <c r="B3" s="489" t="s">
        <v>619</v>
      </c>
      <c r="C3" s="489" t="s">
        <v>670</v>
      </c>
      <c r="D3" s="263" t="s">
        <v>673</v>
      </c>
      <c r="E3" s="489" t="s">
        <v>669</v>
      </c>
    </row>
    <row r="4" spans="2:5">
      <c r="B4" s="489" t="s">
        <v>619</v>
      </c>
      <c r="C4" s="489" t="s">
        <v>671</v>
      </c>
      <c r="D4" s="262">
        <v>4</v>
      </c>
      <c r="E4" s="489" t="s">
        <v>669</v>
      </c>
    </row>
    <row r="5" spans="2:5">
      <c r="B5" s="489" t="s">
        <v>619</v>
      </c>
      <c r="C5" s="489" t="s">
        <v>672</v>
      </c>
      <c r="D5" s="262">
        <v>5</v>
      </c>
      <c r="E5" s="489" t="s">
        <v>669</v>
      </c>
    </row>
    <row r="6" spans="2:5">
      <c r="B6" s="489" t="s">
        <v>619</v>
      </c>
      <c r="C6" s="489" t="s">
        <v>681</v>
      </c>
      <c r="D6" s="262">
        <v>7</v>
      </c>
      <c r="E6" s="489" t="s">
        <v>669</v>
      </c>
    </row>
    <row r="7" spans="2:5">
      <c r="B7" s="489" t="s">
        <v>619</v>
      </c>
      <c r="C7" s="489" t="s">
        <v>674</v>
      </c>
      <c r="D7" s="262">
        <v>7</v>
      </c>
      <c r="E7" s="489" t="s">
        <v>669</v>
      </c>
    </row>
    <row r="8" spans="2:5">
      <c r="B8" s="489" t="s">
        <v>619</v>
      </c>
      <c r="C8" s="489" t="s">
        <v>675</v>
      </c>
      <c r="D8" s="262">
        <v>7</v>
      </c>
      <c r="E8" s="489" t="s">
        <v>669</v>
      </c>
    </row>
    <row r="9" spans="2:5">
      <c r="B9" s="489" t="s">
        <v>619</v>
      </c>
      <c r="C9" s="489" t="s">
        <v>676</v>
      </c>
      <c r="D9" s="262">
        <v>7</v>
      </c>
      <c r="E9" s="489" t="s">
        <v>669</v>
      </c>
    </row>
    <row r="10" spans="2:5">
      <c r="B10" s="489" t="s">
        <v>619</v>
      </c>
      <c r="C10" s="489" t="s">
        <v>677</v>
      </c>
      <c r="D10" s="263" t="s">
        <v>678</v>
      </c>
      <c r="E10" s="489" t="s">
        <v>669</v>
      </c>
    </row>
    <row r="11" spans="2:5">
      <c r="B11" s="489" t="s">
        <v>619</v>
      </c>
      <c r="C11" s="489" t="s">
        <v>679</v>
      </c>
      <c r="D11" s="262">
        <v>8</v>
      </c>
      <c r="E11" s="489" t="s">
        <v>669</v>
      </c>
    </row>
    <row r="12" spans="2:5">
      <c r="B12" s="489" t="s">
        <v>619</v>
      </c>
      <c r="C12" s="489" t="s">
        <v>680</v>
      </c>
      <c r="D12" s="262">
        <v>8</v>
      </c>
      <c r="E12" s="489" t="s">
        <v>669</v>
      </c>
    </row>
    <row r="13" spans="2:5">
      <c r="B13" s="489" t="s">
        <v>619</v>
      </c>
      <c r="C13" s="489" t="s">
        <v>682</v>
      </c>
      <c r="D13" s="262">
        <v>9</v>
      </c>
      <c r="E13" s="489" t="s">
        <v>669</v>
      </c>
    </row>
    <row r="14" spans="2:5">
      <c r="B14" s="489" t="s">
        <v>619</v>
      </c>
      <c r="C14" s="489" t="s">
        <v>684</v>
      </c>
      <c r="D14" s="262">
        <v>10</v>
      </c>
      <c r="E14" s="489" t="s">
        <v>669</v>
      </c>
    </row>
    <row r="15" spans="2:5">
      <c r="B15" s="489" t="s">
        <v>619</v>
      </c>
      <c r="C15" s="489" t="s">
        <v>683</v>
      </c>
      <c r="D15" s="262">
        <v>12</v>
      </c>
      <c r="E15" s="489" t="s">
        <v>669</v>
      </c>
    </row>
    <row r="16" spans="2:5">
      <c r="B16" s="489" t="s">
        <v>612</v>
      </c>
      <c r="C16" s="489" t="s">
        <v>685</v>
      </c>
      <c r="D16" s="263" t="s">
        <v>686</v>
      </c>
      <c r="E16" s="489" t="s">
        <v>687</v>
      </c>
    </row>
    <row r="17" spans="2:5">
      <c r="B17" s="489" t="s">
        <v>612</v>
      </c>
      <c r="C17" s="84"/>
      <c r="D17" s="84"/>
      <c r="E17" s="489" t="s">
        <v>687</v>
      </c>
    </row>
    <row r="18" spans="2:5">
      <c r="B18" s="489" t="s">
        <v>619</v>
      </c>
      <c r="C18" s="489" t="s">
        <v>688</v>
      </c>
      <c r="D18" s="84"/>
      <c r="E18" s="489" t="s">
        <v>689</v>
      </c>
    </row>
    <row r="19" spans="2:5">
      <c r="B19" s="489" t="s">
        <v>619</v>
      </c>
      <c r="C19" s="489" t="s">
        <v>690</v>
      </c>
      <c r="D19" s="84"/>
      <c r="E19" s="489" t="s">
        <v>689</v>
      </c>
    </row>
    <row r="20" spans="2:5">
      <c r="B20" s="489" t="s">
        <v>619</v>
      </c>
      <c r="C20" s="489" t="s">
        <v>691</v>
      </c>
      <c r="D20" s="84"/>
      <c r="E20" s="489" t="s">
        <v>689</v>
      </c>
    </row>
    <row r="21" spans="2:5">
      <c r="B21" s="489" t="s">
        <v>619</v>
      </c>
      <c r="C21" s="489" t="s">
        <v>692</v>
      </c>
      <c r="D21" s="84"/>
      <c r="E21" s="489" t="s">
        <v>689</v>
      </c>
    </row>
    <row r="22" spans="2:5">
      <c r="B22" s="489" t="s">
        <v>619</v>
      </c>
      <c r="C22" s="489" t="s">
        <v>693</v>
      </c>
      <c r="D22" s="84"/>
      <c r="E22" s="489" t="s">
        <v>694</v>
      </c>
    </row>
    <row r="23" spans="2:5">
      <c r="B23" s="489" t="s">
        <v>619</v>
      </c>
      <c r="C23" s="489" t="s">
        <v>695</v>
      </c>
      <c r="D23" s="84"/>
      <c r="E23" s="489" t="s">
        <v>694</v>
      </c>
    </row>
    <row r="24" spans="2:5">
      <c r="B24" s="489" t="s">
        <v>619</v>
      </c>
      <c r="C24" s="489" t="s">
        <v>711</v>
      </c>
      <c r="D24" s="84"/>
      <c r="E24" s="489" t="s">
        <v>694</v>
      </c>
    </row>
    <row r="25" spans="2:5">
      <c r="B25" s="84" t="s">
        <v>612</v>
      </c>
      <c r="C25" s="489" t="s">
        <v>715</v>
      </c>
      <c r="D25" s="84"/>
      <c r="E25" s="489" t="s">
        <v>694</v>
      </c>
    </row>
    <row r="26" spans="2:5">
      <c r="B26" s="84" t="s">
        <v>612</v>
      </c>
      <c r="C26" s="489" t="s">
        <v>2181</v>
      </c>
      <c r="D26" s="84"/>
      <c r="E26" s="489" t="s">
        <v>694</v>
      </c>
    </row>
    <row r="27" spans="2:5">
      <c r="B27" s="530" t="s">
        <v>619</v>
      </c>
      <c r="C27" s="530" t="s">
        <v>2201</v>
      </c>
      <c r="E27" s="530" t="s">
        <v>694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7"/>
  <sheetViews>
    <sheetView showGridLines="0" workbookViewId="0"/>
  </sheetViews>
  <sheetFormatPr defaultRowHeight="12.75"/>
  <cols>
    <col min="1" max="1" width="2.85546875" style="16" customWidth="1"/>
    <col min="2" max="2" width="24.5703125" style="16" customWidth="1"/>
    <col min="3" max="3" width="6.28515625" style="16" bestFit="1" customWidth="1"/>
    <col min="4" max="4" width="5.7109375" style="16" customWidth="1"/>
    <col min="5" max="5" width="8" style="16" customWidth="1"/>
    <col min="6" max="16384" width="9.140625" style="16"/>
  </cols>
  <sheetData>
    <row r="2" spans="2:6" ht="15.75">
      <c r="B2" s="486" t="s">
        <v>2179</v>
      </c>
    </row>
    <row r="3" spans="2:6" ht="15" customHeight="1"/>
    <row r="4" spans="2:6">
      <c r="B4" s="21" t="s">
        <v>724</v>
      </c>
      <c r="E4" s="21" t="s">
        <v>725</v>
      </c>
    </row>
    <row r="5" spans="2:6">
      <c r="B5" s="22" t="s">
        <v>726</v>
      </c>
      <c r="E5" s="23" t="s">
        <v>727</v>
      </c>
      <c r="F5" s="16" t="s">
        <v>728</v>
      </c>
    </row>
    <row r="6" spans="2:6">
      <c r="B6" s="16" t="s">
        <v>729</v>
      </c>
      <c r="E6" s="23" t="s">
        <v>727</v>
      </c>
      <c r="F6" s="16" t="s">
        <v>730</v>
      </c>
    </row>
    <row r="7" spans="2:6">
      <c r="B7" s="16" t="s">
        <v>731</v>
      </c>
      <c r="E7" s="23" t="s">
        <v>732</v>
      </c>
      <c r="F7" s="16" t="s">
        <v>733</v>
      </c>
    </row>
    <row r="8" spans="2:6">
      <c r="B8" s="16" t="s">
        <v>734</v>
      </c>
      <c r="E8" s="16" t="s">
        <v>735</v>
      </c>
      <c r="F8" s="16" t="s">
        <v>736</v>
      </c>
    </row>
    <row r="9" spans="2:6">
      <c r="B9" s="16" t="s">
        <v>737</v>
      </c>
      <c r="E9" s="23" t="s">
        <v>738</v>
      </c>
      <c r="F9" s="16" t="s">
        <v>739</v>
      </c>
    </row>
    <row r="10" spans="2:6">
      <c r="B10" s="16" t="s">
        <v>740</v>
      </c>
      <c r="E10" s="16" t="s">
        <v>741</v>
      </c>
      <c r="F10" s="16" t="s">
        <v>742</v>
      </c>
    </row>
    <row r="11" spans="2:6">
      <c r="B11" s="16" t="s">
        <v>743</v>
      </c>
      <c r="E11" s="23" t="s">
        <v>744</v>
      </c>
      <c r="F11" s="16" t="s">
        <v>745</v>
      </c>
    </row>
    <row r="12" spans="2:6">
      <c r="B12" s="16" t="s">
        <v>746</v>
      </c>
      <c r="E12" s="23" t="s">
        <v>747</v>
      </c>
      <c r="F12" s="16" t="s">
        <v>748</v>
      </c>
    </row>
    <row r="13" spans="2:6">
      <c r="B13" s="16" t="s">
        <v>749</v>
      </c>
      <c r="E13" s="23" t="s">
        <v>750</v>
      </c>
      <c r="F13" s="16" t="s">
        <v>751</v>
      </c>
    </row>
    <row r="14" spans="2:6">
      <c r="B14" s="16" t="s">
        <v>752</v>
      </c>
      <c r="E14" s="23" t="s">
        <v>753</v>
      </c>
      <c r="F14" s="16" t="s">
        <v>754</v>
      </c>
    </row>
    <row r="15" spans="2:6">
      <c r="B15" s="16" t="s">
        <v>755</v>
      </c>
      <c r="E15" s="23" t="s">
        <v>756</v>
      </c>
      <c r="F15" s="16" t="s">
        <v>757</v>
      </c>
    </row>
    <row r="16" spans="2:6">
      <c r="B16" s="16" t="s">
        <v>758</v>
      </c>
      <c r="E16" s="23" t="s">
        <v>756</v>
      </c>
      <c r="F16" s="16" t="s">
        <v>759</v>
      </c>
    </row>
    <row r="17" spans="2:6">
      <c r="B17" s="16" t="s">
        <v>760</v>
      </c>
      <c r="E17" s="24" t="s">
        <v>761</v>
      </c>
      <c r="F17" s="16" t="s">
        <v>762</v>
      </c>
    </row>
    <row r="18" spans="2:6">
      <c r="E18" s="23" t="s">
        <v>761</v>
      </c>
      <c r="F18" s="16" t="s">
        <v>763</v>
      </c>
    </row>
    <row r="19" spans="2:6">
      <c r="B19" s="22" t="s">
        <v>764</v>
      </c>
      <c r="E19" s="23" t="s">
        <v>765</v>
      </c>
      <c r="F19" s="16" t="s">
        <v>766</v>
      </c>
    </row>
    <row r="20" spans="2:6">
      <c r="B20" s="16" t="s">
        <v>767</v>
      </c>
    </row>
    <row r="21" spans="2:6">
      <c r="B21" s="16" t="s">
        <v>768</v>
      </c>
    </row>
    <row r="22" spans="2:6">
      <c r="B22" s="16" t="s">
        <v>769</v>
      </c>
    </row>
    <row r="23" spans="2:6">
      <c r="B23" s="16" t="s">
        <v>770</v>
      </c>
    </row>
    <row r="24" spans="2:6">
      <c r="B24" s="16" t="s">
        <v>771</v>
      </c>
    </row>
    <row r="25" spans="2:6">
      <c r="B25" s="16" t="s">
        <v>772</v>
      </c>
    </row>
    <row r="26" spans="2:6">
      <c r="B26" s="16" t="s">
        <v>773</v>
      </c>
    </row>
    <row r="27" spans="2:6">
      <c r="B27" s="16" t="s">
        <v>774</v>
      </c>
    </row>
    <row r="28" spans="2:6">
      <c r="B28" s="16" t="s">
        <v>775</v>
      </c>
    </row>
    <row r="29" spans="2:6">
      <c r="B29" s="16" t="s">
        <v>776</v>
      </c>
    </row>
    <row r="30" spans="2:6">
      <c r="B30" s="16" t="s">
        <v>777</v>
      </c>
    </row>
    <row r="31" spans="2:6">
      <c r="B31" s="16" t="s">
        <v>778</v>
      </c>
    </row>
    <row r="33" spans="2:11">
      <c r="B33" s="22" t="s">
        <v>779</v>
      </c>
    </row>
    <row r="34" spans="2:11">
      <c r="B34" s="16" t="s">
        <v>780</v>
      </c>
    </row>
    <row r="35" spans="2:11">
      <c r="B35" s="16" t="s">
        <v>781</v>
      </c>
    </row>
    <row r="36" spans="2:11">
      <c r="B36" s="16" t="s">
        <v>782</v>
      </c>
    </row>
    <row r="37" spans="2:11">
      <c r="B37" s="16" t="s">
        <v>783</v>
      </c>
    </row>
    <row r="38" spans="2:11">
      <c r="B38" s="16" t="s">
        <v>784</v>
      </c>
    </row>
    <row r="39" spans="2:11">
      <c r="B39" s="16" t="s">
        <v>785</v>
      </c>
    </row>
    <row r="40" spans="2:11">
      <c r="B40" s="16" t="s">
        <v>786</v>
      </c>
    </row>
    <row r="41" spans="2:11">
      <c r="B41" s="16" t="s">
        <v>787</v>
      </c>
    </row>
    <row r="42" spans="2:11">
      <c r="B42" s="16" t="s">
        <v>788</v>
      </c>
    </row>
    <row r="43" spans="2:11">
      <c r="B43" s="16" t="s">
        <v>789</v>
      </c>
    </row>
    <row r="44" spans="2:11">
      <c r="B44" s="16" t="s">
        <v>790</v>
      </c>
    </row>
    <row r="45" spans="2:11">
      <c r="B45" s="16" t="s">
        <v>791</v>
      </c>
    </row>
    <row r="47" spans="2:11">
      <c r="B47" s="21" t="s">
        <v>792</v>
      </c>
      <c r="E47" s="25"/>
      <c r="F47" s="25"/>
      <c r="G47" s="25"/>
      <c r="H47" s="25"/>
      <c r="I47" s="25"/>
      <c r="J47" s="25"/>
      <c r="K47" s="25"/>
    </row>
    <row r="48" spans="2:11">
      <c r="B48" s="26" t="s">
        <v>793</v>
      </c>
      <c r="C48" s="27">
        <v>0.5</v>
      </c>
      <c r="E48" s="25"/>
      <c r="F48" s="25"/>
      <c r="G48" s="25"/>
      <c r="H48" s="25"/>
      <c r="I48" s="25"/>
      <c r="J48" s="25"/>
      <c r="K48" s="25"/>
    </row>
    <row r="49" spans="2:3">
      <c r="B49" s="26" t="s">
        <v>794</v>
      </c>
      <c r="C49" s="27">
        <v>0.74</v>
      </c>
    </row>
    <row r="50" spans="2:3">
      <c r="B50" s="26" t="s">
        <v>795</v>
      </c>
      <c r="C50" s="27">
        <v>0.84</v>
      </c>
    </row>
    <row r="51" spans="2:3">
      <c r="B51" s="26" t="s">
        <v>796</v>
      </c>
      <c r="C51" s="27">
        <v>0.94</v>
      </c>
    </row>
    <row r="52" spans="2:3">
      <c r="B52" s="26" t="s">
        <v>797</v>
      </c>
      <c r="C52" s="27">
        <v>1</v>
      </c>
    </row>
    <row r="54" spans="2:3">
      <c r="B54" s="21" t="s">
        <v>798</v>
      </c>
    </row>
    <row r="55" spans="2:3">
      <c r="B55" s="16" t="s">
        <v>799</v>
      </c>
    </row>
    <row r="56" spans="2:3">
      <c r="B56" s="22" t="s">
        <v>800</v>
      </c>
    </row>
    <row r="57" spans="2:3">
      <c r="B57" s="16" t="s">
        <v>801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Races &amp; Classes</vt:lpstr>
      <vt:lpstr>Skill Maxes</vt:lpstr>
      <vt:lpstr>AAs</vt:lpstr>
      <vt:lpstr>NecroDmg</vt:lpstr>
      <vt:lpstr>Pet Items</vt:lpstr>
      <vt:lpstr>Abilities</vt:lpstr>
      <vt:lpstr>Faction</vt:lpstr>
      <vt:lpstr>Named Kills</vt:lpstr>
      <vt:lpstr>Info (PEQ)</vt:lpstr>
      <vt:lpstr>Pets Comparisons (PEQ)</vt:lpstr>
      <vt:lpstr>Varkalas Faction (PEQ)</vt:lpstr>
      <vt:lpstr>Necro Spell Research (PEQ)</vt:lpstr>
      <vt:lpstr>Necromancer Spells (PEQ)</vt:lpstr>
      <vt:lpstr>Magician Spells (PEQ)</vt:lpstr>
      <vt:lpstr>Shadow Knight Spells (PEQ)</vt:lpstr>
      <vt:lpstr>Skills (PEQ)</vt:lpstr>
      <vt:lpstr>Gear (PEQ)</vt:lpstr>
      <vt:lpstr>Tasks (PEQ)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2016-02-22T06:30:05Z</dcterms:modified>
</cp:coreProperties>
</file>